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B38D77A6-3274-40F3-8D2A-D63A1102D049}" xr6:coauthVersionLast="47" xr6:coauthVersionMax="47" xr10:uidLastSave="{00000000-0000-0000-0000-000000000000}"/>
  <bookViews>
    <workbookView xWindow="38280" yWindow="-120" windowWidth="38640" windowHeight="21120" tabRatio="719" activeTab="2" xr2:uid="{00000000-000D-0000-FFFF-FFFF00000000}"/>
  </bookViews>
  <sheets>
    <sheet name="Anleitung" sheetId="1" r:id="rId1"/>
    <sheet name="Reinigungsturnus" sheetId="2" r:id="rId2"/>
    <sheet name="LV öffentliche Einrichtungen" sheetId="21" r:id="rId3"/>
    <sheet name="LV - Grundreinigung" sheetId="17" r:id="rId4"/>
    <sheet name="SVS UR" sheetId="9" r:id="rId5"/>
    <sheet name="SVS GR" sheetId="10" r:id="rId6"/>
    <sheet name="Unterhalts- und Grundreinigung" sheetId="6" r:id="rId7"/>
    <sheet name="Preisblatt" sheetId="7" r:id="rId8"/>
    <sheet name="SOS#DIGRAS" sheetId="18" state="hidden" r:id="rId9"/>
  </sheets>
  <definedNames>
    <definedName name="_xlnm._FilterDatabase" localSheetId="6" hidden="1">'Unterhalts- und Grundreinigung'!$A$8:$S$20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SOS_ADNummer">'SOS#DIGRAS'!$B$17</definedName>
    <definedName name="SOS_AdrAnschrift">'SOS#DIGRAS'!$B$32</definedName>
    <definedName name="SOS_AdrName">'SOS#DIGRAS'!$B$29</definedName>
    <definedName name="SOS_ADStatus">'SOS#DIGRAS'!$B$16</definedName>
    <definedName name="SOS_ADStatusNummer">'SOS#DIGRAS'!$B$18</definedName>
    <definedName name="SOS_AngebotsBetriebsNr">'SOS#DIGRAS'!$B$35</definedName>
    <definedName name="SOS_AngebotsDatum">'SOS#DIGRAS'!$B$37</definedName>
    <definedName name="SOS_AngebotsEinzelPreis">'SOS#DIGRAS'!$B$40</definedName>
    <definedName name="SOS_AngebotsGesamtPreis">'SOS#DIGRAS'!$B$41</definedName>
    <definedName name="SOS_AngebotsJahresPreis">'SOS#DIGRAS'!$B$43</definedName>
    <definedName name="SOS_AngebotsMenge">'SOS#DIGRAS'!$B$38</definedName>
    <definedName name="SOS_AngebotsMengenEinheit">'SOS#DIGRAS'!$B$39</definedName>
    <definedName name="SOS_AngebotsMonatsPreis">'SOS#DIGRAS'!$B$42</definedName>
    <definedName name="SOS_AngebotsNummer">'SOS#DIGRAS'!$B$19</definedName>
    <definedName name="SOS_AngebotsRelease">'SOS#DIGRAS'!$B$34</definedName>
    <definedName name="SOS_AngebotsSVS">'SOS#DIGRAS'!$B$44</definedName>
    <definedName name="SOS_AngebotsTurnus">'SOS#DIGRAS'!$B$45</definedName>
    <definedName name="SOS_AngebotsVertreterNr">'SOS#DIGRAS'!$B$36</definedName>
    <definedName name="SOS_BelegPath">'SOS#DIGRAS'!$B$20</definedName>
    <definedName name="SOS_DocAbsender">'SOS#DIGRAS'!$B$9</definedName>
    <definedName name="SOS_DocDatum">'SOS#DIGRAS'!$B$6</definedName>
    <definedName name="SOS_DocID">'SOS#DIGRAS'!$B$2</definedName>
    <definedName name="SOS_DocOrt">'SOS#DIGRAS'!$B$10</definedName>
    <definedName name="SOS_DocUhrzeit">'SOS#DIGRAS'!$B$7</definedName>
    <definedName name="SOS_FirmenName">'SOS#DIGRAS'!$B$8</definedName>
    <definedName name="SOS_FirmenNummer">'SOS#DIGRAS'!$B$5</definedName>
    <definedName name="SOS_IhreNachricht">'SOS#DIGRAS'!$B$14</definedName>
    <definedName name="SOS_IhrZeichen">'SOS#DIGRAS'!$B$13</definedName>
    <definedName name="SOS_MandantNr">'SOS#DIGRAS'!$B$4</definedName>
    <definedName name="SOS_ManID">'SOS#DIGRAS'!$B$15</definedName>
    <definedName name="SOS_MitarbeiterAbteilung">'SOS#DIGRAS'!$B$28</definedName>
    <definedName name="SOS_MitarbeiterAnrede">'SOS#DIGRAS'!$B$21</definedName>
    <definedName name="SOS_MitarbeiterFax">'SOS#DIGRAS'!$B$26</definedName>
    <definedName name="SOS_MitarbeiterMail">'SOS#DIGRAS'!$B$23</definedName>
    <definedName name="SOS_MitarbeiterName">'SOS#DIGRAS'!$B$24</definedName>
    <definedName name="SOS_MitarbeiterTelefon">'SOS#DIGRAS'!$B$25</definedName>
    <definedName name="SOS_Ort">'SOS#DIGRAS'!$B$30</definedName>
    <definedName name="SOS_ProgBereich">'SOS#DIGRAS'!$B$3</definedName>
    <definedName name="SOS_RecID">'SOS#DIGRAS'!$B$1</definedName>
    <definedName name="SOS_SAVEMAN">'SOS#DIGRAS'!$B$46</definedName>
    <definedName name="SOS_Strasse_PLZ_Ort">'SOS#DIGRAS'!$B$31</definedName>
    <definedName name="SOS_UnserZeichen">'SOS#DIGRAS'!$B$12</definedName>
    <definedName name="SOS_Unterschriftsblock">'SOS#DIGRAS'!$B$27</definedName>
    <definedName name="SOS_Unterzeichner">'SOS#DIGRAS'!$B$22</definedName>
    <definedName name="SOS_Versandart">'SOS#DIGRAS'!$B$11</definedName>
    <definedName name="SOS_Versendeinfo">'SOS#DIGRAS'!$B$33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Grundreinigung'!$A$8:$T$102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6" l="1"/>
  <c r="J11" i="6"/>
  <c r="J12" i="6"/>
  <c r="J13" i="6"/>
  <c r="J14" i="6"/>
  <c r="J15" i="6"/>
  <c r="J16" i="6"/>
  <c r="J17" i="6"/>
  <c r="J18" i="6"/>
  <c r="J19" i="6"/>
  <c r="J9" i="6"/>
  <c r="H48" i="10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G26" i="10"/>
  <c r="G47" i="10"/>
  <c r="G49" i="10"/>
  <c r="G51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E25" i="10"/>
  <c r="E26" i="10"/>
  <c r="E47" i="10"/>
  <c r="E49" i="10"/>
  <c r="E51" i="10"/>
  <c r="D53" i="10"/>
  <c r="H25" i="10"/>
  <c r="H26" i="10"/>
  <c r="H47" i="10"/>
  <c r="H49" i="10"/>
  <c r="H51" i="10"/>
  <c r="G53" i="10"/>
  <c r="E25" i="9"/>
  <c r="E26" i="9"/>
  <c r="E47" i="9"/>
  <c r="E49" i="9"/>
  <c r="E51" i="9"/>
  <c r="D53" i="9"/>
  <c r="H25" i="9"/>
  <c r="H26" i="9"/>
  <c r="H47" i="9"/>
  <c r="H49" i="9"/>
  <c r="H51" i="9"/>
  <c r="G53" i="9"/>
  <c r="Q20" i="6"/>
  <c r="C12" i="7"/>
  <c r="A9" i="6"/>
  <c r="L20" i="6"/>
  <c r="B11" i="7"/>
  <c r="C11" i="7"/>
  <c r="R20" i="6"/>
  <c r="D12" i="7"/>
  <c r="M20" i="6"/>
  <c r="N20" i="6"/>
  <c r="D11" i="7"/>
  <c r="E11" i="7"/>
  <c r="E13" i="7"/>
  <c r="D13" i="7"/>
  <c r="D14" i="7"/>
  <c r="D15" i="7"/>
  <c r="E14" i="7"/>
  <c r="E15" i="7"/>
</calcChain>
</file>

<file path=xl/sharedStrings.xml><?xml version="1.0" encoding="utf-8"?>
<sst xmlns="http://schemas.openxmlformats.org/spreadsheetml/2006/main" count="823" uniqueCount="412">
  <si>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</si>
  <si>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</si>
  <si>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</si>
  <si>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</si>
  <si>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</si>
  <si>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</si>
  <si>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</si>
  <si>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</si>
  <si>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</si>
  <si>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</si>
  <si>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</si>
  <si>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</si>
  <si>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</si>
  <si>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</si>
  <si>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</si>
  <si>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</si>
  <si>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</si>
  <si>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</si>
  <si>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</si>
  <si>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</si>
  <si>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</si>
  <si>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</si>
  <si>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</si>
  <si>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</si>
  <si>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</si>
  <si>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</si>
  <si>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</si>
  <si>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</si>
  <si>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</si>
  <si>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</si>
  <si>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</si>
  <si>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</si>
  <si>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</si>
  <si>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</si>
  <si>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</si>
  <si>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</si>
  <si>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</si>
  <si>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</si>
  <si>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</si>
  <si>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</si>
  <si>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</si>
  <si>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</si>
  <si>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</si>
  <si>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</si>
  <si>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</si>
  <si>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</si>
  <si>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</si>
  <si>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</si>
  <si>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</si>
  <si>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</si>
  <si>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</si>
  <si>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</si>
  <si>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</si>
  <si>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</si>
  <si>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</si>
  <si>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</si>
  <si>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</si>
  <si>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</si>
  <si>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</si>
  <si>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</si>
  <si>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</si>
  <si>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</si>
  <si>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</si>
  <si>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</si>
  <si>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</si>
  <si>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</si>
  <si>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</si>
  <si>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</si>
  <si>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</si>
  <si>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</si>
  <si>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</si>
  <si>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</si>
  <si>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</si>
  <si>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</si>
  <si>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</si>
  <si>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</si>
  <si>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</si>
  <si>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</si>
  <si>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</si>
  <si>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</si>
  <si>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</si>
  <si>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</si>
  <si>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</si>
  <si>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</si>
  <si>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</si>
  <si>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</si>
  <si>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</si>
  <si>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</si>
  <si>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</si>
  <si>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</si>
  <si>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</si>
  <si>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</si>
  <si>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</si>
  <si>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</si>
  <si>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</si>
  <si>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</si>
  <si>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</si>
  <si>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</si>
  <si>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</si>
  <si>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</si>
  <si>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</si>
  <si>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</si>
  <si>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</si>
  <si>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</si>
  <si>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</si>
  <si>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</si>
  <si>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</si>
  <si>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</si>
  <si>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</si>
  <si>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</si>
  <si>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</si>
  <si>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</si>
  <si>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</si>
  <si>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</si>
  <si>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</si>
  <si>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</si>
  <si>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</si>
  <si>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</si>
  <si>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</si>
  <si>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</si>
  <si>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</si>
  <si>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</si>
  <si>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</si>
  <si>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</si>
  <si>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</si>
  <si>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</si>
  <si>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</si>
  <si>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</si>
  <si>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</si>
  <si>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</si>
  <si>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</si>
  <si>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</si>
  <si>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</si>
  <si>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</si>
  <si>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</si>
  <si>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</si>
  <si>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</si>
  <si>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</si>
  <si>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</si>
  <si>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</si>
  <si>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</si>
  <si>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</si>
  <si>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</si>
  <si>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</si>
  <si>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</si>
  <si>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</si>
  <si>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</si>
  <si>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</si>
  <si>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</si>
  <si>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</si>
  <si>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</si>
  <si>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</si>
  <si>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</si>
  <si>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</si>
  <si>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</si>
  <si>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</si>
  <si>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</si>
  <si>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</si>
  <si>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</si>
  <si>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</si>
  <si>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</si>
  <si>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</si>
  <si>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</si>
  <si>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</si>
  <si>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</si>
  <si>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</si>
  <si>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</si>
  <si>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</si>
  <si>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</si>
  <si>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</si>
  <si>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</si>
  <si>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</si>
  <si>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</si>
  <si>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</si>
  <si>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</si>
  <si>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</si>
  <si>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</si>
  <si>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</si>
  <si>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</si>
  <si>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</si>
  <si>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</si>
  <si>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</si>
  <si>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</si>
  <si>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</si>
  <si>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</si>
  <si>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</si>
  <si>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</si>
  <si>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</si>
  <si>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</si>
  <si>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</si>
  <si>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</si>
  <si>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EG</t>
  </si>
  <si>
    <t>Raumnummer</t>
  </si>
  <si>
    <t>Summe</t>
  </si>
  <si>
    <t>Raumbezeichnung</t>
  </si>
  <si>
    <t>SVS GR</t>
  </si>
  <si>
    <t>Fliesen</t>
  </si>
  <si>
    <t>Spinnweben entfernen</t>
  </si>
  <si>
    <t>Burghausen</t>
  </si>
  <si>
    <t>Bahnhof</t>
  </si>
  <si>
    <t>WC Herren</t>
  </si>
  <si>
    <t>WC Damen</t>
  </si>
  <si>
    <t>Sonntagsreinigung</t>
  </si>
  <si>
    <t>Leistungsverzeichnis / Arbeiten und Turnus für die Unterhaltsreinigung öffentliche Einrichtungen</t>
  </si>
  <si>
    <t>Leistungsarten</t>
  </si>
  <si>
    <t>Reinigungsgruppen</t>
  </si>
  <si>
    <t>A</t>
  </si>
  <si>
    <t>C</t>
  </si>
  <si>
    <t>D</t>
  </si>
  <si>
    <t>E</t>
  </si>
  <si>
    <t>F</t>
  </si>
  <si>
    <t>G</t>
  </si>
  <si>
    <t>H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</si>
  <si>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</si>
  <si>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</si>
  <si>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</si>
  <si>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</si>
  <si>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</si>
  <si>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</si>
  <si>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</si>
  <si>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</si>
  <si>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</si>
  <si>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</si>
  <si>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</si>
  <si>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</si>
  <si>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</si>
  <si>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</si>
  <si>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</si>
  <si>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</si>
  <si>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</si>
  <si>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</si>
  <si>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</si>
  <si>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</si>
  <si>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</si>
  <si>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</si>
  <si>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</si>
  <si>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</si>
  <si>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</si>
  <si>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</si>
  <si>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</si>
  <si>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</si>
  <si>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</si>
  <si>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</si>
  <si>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</si>
  <si>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</si>
  <si>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</si>
  <si>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</si>
  <si>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</si>
  <si>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</si>
  <si>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</si>
  <si>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</si>
  <si>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</si>
  <si>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</si>
  <si>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</si>
  <si>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</si>
  <si>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</si>
  <si>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</si>
  <si>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</si>
  <si>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</si>
  <si>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</si>
  <si>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</si>
  <si>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</si>
  <si>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</si>
  <si>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</si>
  <si>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</si>
  <si>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</si>
  <si>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</si>
  <si>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</si>
  <si>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</si>
  <si>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</si>
  <si>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</si>
  <si>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</si>
  <si>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</si>
  <si>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</si>
  <si>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</si>
  <si>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</si>
  <si>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</si>
  <si>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</si>
  <si>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</si>
  <si>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</si>
  <si>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</si>
  <si>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</si>
  <si>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</si>
  <si>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</si>
  <si>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</si>
  <si>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</si>
  <si>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</si>
  <si>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</si>
  <si>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</si>
  <si>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</si>
  <si>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</si>
  <si>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</si>
  <si>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</si>
  <si>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</si>
  <si>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</si>
  <si>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</si>
  <si>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</si>
  <si>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</si>
  <si>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</si>
  <si>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</si>
  <si>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</si>
  <si>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</si>
  <si>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</si>
  <si>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</si>
  <si>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</si>
  <si>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</si>
  <si>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</si>
  <si>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</si>
  <si>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</si>
  <si>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</si>
  <si>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</si>
  <si>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</si>
  <si>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</si>
  <si>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</si>
  <si>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</si>
  <si>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</si>
  <si>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</si>
  <si>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</si>
  <si>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Berliner Platz 2</t>
  </si>
  <si>
    <t>Eingangshalle</t>
  </si>
  <si>
    <t>WC-Barrierefrei</t>
  </si>
  <si>
    <t>Info Burghausen</t>
  </si>
  <si>
    <t>Bayern</t>
  </si>
  <si>
    <t>SOS_RecID</t>
  </si>
  <si>
    <t>K-14090-262-0-0</t>
  </si>
  <si>
    <t>SOS_DocID</t>
  </si>
  <si>
    <t>60023969</t>
  </si>
  <si>
    <t>SOS_ProgBereich</t>
  </si>
  <si>
    <t>SOS_MandantNr</t>
  </si>
  <si>
    <t>1</t>
  </si>
  <si>
    <t>SOS_FirmenNummer</t>
  </si>
  <si>
    <t>SOS_DocDatum</t>
  </si>
  <si>
    <t>01.10.2018</t>
  </si>
  <si>
    <t>SOS_DocUhrzeit</t>
  </si>
  <si>
    <t>SOS_FirmenName</t>
  </si>
  <si>
    <t>Werner Companies GmbH</t>
  </si>
  <si>
    <t>SOS_DocAbsender</t>
  </si>
  <si>
    <t>Werner Companies GmbH, Keplerring 1, 84030 Ergolding</t>
  </si>
  <si>
    <t>SOS_DocOrt</t>
  </si>
  <si>
    <t>Ergolding</t>
  </si>
  <si>
    <t>SOS_Versandart</t>
  </si>
  <si>
    <t>SOS_UnserZeichen</t>
  </si>
  <si>
    <t>SOS_IhrZeichen</t>
  </si>
  <si>
    <t>SOS_IhreNachricht</t>
  </si>
  <si>
    <t>SOS_ManID</t>
  </si>
  <si>
    <t>SOS_ADStatus</t>
  </si>
  <si>
    <t>Kunde</t>
  </si>
  <si>
    <t>SOS_ADNummer</t>
  </si>
  <si>
    <t>14090</t>
  </si>
  <si>
    <t>SOS_ADStatusNummer</t>
  </si>
  <si>
    <t>K14090</t>
  </si>
  <si>
    <t>SOS_AngebotsNummer</t>
  </si>
  <si>
    <t>4/0</t>
  </si>
  <si>
    <t>SOS_BelegPath</t>
  </si>
  <si>
    <t>SOS_MitarbeiterAnrede</t>
  </si>
  <si>
    <t>SOS_Unterzeichner</t>
  </si>
  <si>
    <t>SOS_MitarbeiterMail</t>
  </si>
  <si>
    <t>SOS_MitarbeiterName</t>
  </si>
  <si>
    <t>SOS_MitarbeiterTelefon</t>
  </si>
  <si>
    <t>SOS_MitarbeiterFax</t>
  </si>
  <si>
    <t>SOS_Unterschriftsblock</t>
  </si>
  <si>
    <t>SOS_MitarbeiterAbteilung</t>
  </si>
  <si>
    <t>SOS_AdrName</t>
  </si>
  <si>
    <t>SOS_Ort</t>
  </si>
  <si>
    <t>SOS_Strasse_PLZ_Ort</t>
  </si>
  <si>
    <t xml:space="preserve">,  </t>
  </si>
  <si>
    <t>SOS_AdrAnschrift</t>
  </si>
  <si>
    <t>SOS_Versendeinfo</t>
  </si>
  <si>
    <t xml:space="preserve"> </t>
  </si>
  <si>
    <t>SOS_AngebotsRelease</t>
  </si>
  <si>
    <t>0</t>
  </si>
  <si>
    <t>SOS_AngebotsBetriebsNr</t>
  </si>
  <si>
    <t>SOS_AngebotsVertreterNr</t>
  </si>
  <si>
    <t>31</t>
  </si>
  <si>
    <t>SOS_AngebotsDatum</t>
  </si>
  <si>
    <t>26.11.2010</t>
  </si>
  <si>
    <t>SOS_AngebotsMenge</t>
  </si>
  <si>
    <t>1,00</t>
  </si>
  <si>
    <t>SOS_AngebotsMengenEinheit</t>
  </si>
  <si>
    <t>h</t>
  </si>
  <si>
    <t>SOS_AngebotsEinzelPreis</t>
  </si>
  <si>
    <t>1.645,00000 €</t>
  </si>
  <si>
    <t>SOS_AngebotsGesamtPreis</t>
  </si>
  <si>
    <t>1.645,00 €</t>
  </si>
  <si>
    <t>SOS_AngebotsMonatsPreis</t>
  </si>
  <si>
    <t>0,00 €</t>
  </si>
  <si>
    <t>SOS_AngebotsJahresPreis</t>
  </si>
  <si>
    <t>SOS_AngebotsSVS</t>
  </si>
  <si>
    <t>SOS_AngebotsTurnus</t>
  </si>
  <si>
    <t>13:59:15</t>
  </si>
  <si>
    <t>SOS_SAVEMAN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</si>
  <si>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</si>
  <si>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</si>
  <si>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</si>
  <si>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</si>
  <si>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</si>
  <si>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</si>
  <si>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</si>
  <si>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</si>
  <si>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</si>
  <si>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</si>
  <si>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</si>
  <si>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</si>
  <si>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</si>
  <si>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Sitzgruppen, Liegen , Stühle</t>
  </si>
  <si>
    <t>Umkleide</t>
  </si>
  <si>
    <t>I</t>
  </si>
  <si>
    <t>Feuchtwischen (Industrieparkett)
analog Nasswischen/Trockenreinigung</t>
  </si>
  <si>
    <t xml:space="preserve">Wände, Boden im  Aufzug und Bedienelement Aufzug mit geeigneten Mitteln reinigen  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</si>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</sst>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38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7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65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8" fillId="0" borderId="0"/>
    <xf numFmtId="170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30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9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7" xfId="0" applyFont="1" applyBorder="1" applyAlignment="1" applyProtection="1">
      <alignment horizontal="left"/>
    </xf>
    <xf numFmtId="0" fontId="4" fillId="0" borderId="38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6" fillId="0" borderId="0" xfId="0" applyFont="1" applyProtection="1"/>
    <xf numFmtId="0" fontId="4" fillId="0" borderId="4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1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Protection="1"/>
    <xf numFmtId="49" fontId="6" fillId="0" borderId="43" xfId="0" applyNumberFormat="1" applyFont="1" applyFill="1" applyBorder="1" applyProtection="1"/>
    <xf numFmtId="49" fontId="6" fillId="0" borderId="44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11" fillId="2" borderId="45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0" xfId="0" applyFont="1" applyFill="1" applyProtection="1"/>
    <xf numFmtId="0" fontId="12" fillId="0" borderId="40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0" xfId="0" applyFont="1" applyBorder="1" applyAlignment="1" applyProtection="1">
      <alignment horizontal="center"/>
    </xf>
    <xf numFmtId="0" fontId="6" fillId="0" borderId="44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4" xfId="4" applyNumberFormat="1" applyFont="1" applyBorder="1" applyAlignment="1" applyProtection="1">
      <alignment horizontal="center" vertical="center" wrapText="1"/>
      <protection hidden="1"/>
    </xf>
    <xf numFmtId="10" fontId="6" fillId="0" borderId="16" xfId="4" applyNumberFormat="1" applyFont="1" applyBorder="1" applyAlignment="1" applyProtection="1">
      <alignment horizontal="centerContinuous" vertical="center"/>
      <protection hidden="1"/>
    </xf>
    <xf numFmtId="166" fontId="6" fillId="0" borderId="17" xfId="4" applyNumberFormat="1" applyFont="1" applyBorder="1" applyAlignment="1" applyProtection="1">
      <alignment horizontal="centerContinuous" vertical="center"/>
      <protection hidden="1"/>
    </xf>
    <xf numFmtId="1" fontId="6" fillId="0" borderId="18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4" xfId="0" applyFont="1" applyFill="1" applyBorder="1" applyAlignment="1" applyProtection="1">
      <alignment vertical="center"/>
      <protection hidden="1"/>
    </xf>
    <xf numFmtId="0" fontId="6" fillId="0" borderId="35" xfId="0" applyFont="1" applyBorder="1" applyAlignment="1" applyProtection="1">
      <alignment vertical="center"/>
      <protection hidden="1"/>
    </xf>
    <xf numFmtId="0" fontId="4" fillId="0" borderId="36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6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3" borderId="25" xfId="0" applyNumberFormat="1" applyFont="1" applyFill="1" applyBorder="1" applyAlignment="1" applyProtection="1">
      <alignment horizontal="center" vertical="center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25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6" xfId="0" applyFont="1" applyFill="1" applyBorder="1" applyAlignment="1" applyProtection="1">
      <alignment vertical="center"/>
      <protection hidden="1"/>
    </xf>
    <xf numFmtId="168" fontId="4" fillId="5" borderId="46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3" borderId="1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44" fontId="20" fillId="8" borderId="2" xfId="146" applyFont="1" applyFill="1" applyBorder="1" applyAlignment="1" applyProtection="1">
      <alignment horizontal="center" vertical="center"/>
      <protection hidden="1"/>
    </xf>
    <xf numFmtId="4" fontId="20" fillId="8" borderId="3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5" fillId="3" borderId="1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3" fillId="9" borderId="34" xfId="0" applyFont="1" applyFill="1" applyBorder="1" applyAlignment="1">
      <alignment vertical="center"/>
    </xf>
    <xf numFmtId="0" fontId="20" fillId="10" borderId="47" xfId="0" applyFont="1" applyFill="1" applyBorder="1" applyAlignment="1">
      <alignment horizontal="center" vertical="center" wrapText="1"/>
    </xf>
    <xf numFmtId="0" fontId="20" fillId="10" borderId="55" xfId="0" applyFont="1" applyFill="1" applyBorder="1" applyAlignment="1">
      <alignment horizontal="center" vertical="center" wrapText="1"/>
    </xf>
    <xf numFmtId="0" fontId="20" fillId="10" borderId="56" xfId="0" applyFont="1" applyFill="1" applyBorder="1" applyAlignment="1">
      <alignment horizontal="center" vertical="center" wrapText="1"/>
    </xf>
    <xf numFmtId="0" fontId="20" fillId="10" borderId="57" xfId="0" applyFont="1" applyFill="1" applyBorder="1" applyAlignment="1">
      <alignment horizontal="center" vertical="center" wrapText="1"/>
    </xf>
    <xf numFmtId="0" fontId="20" fillId="10" borderId="58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4" fontId="20" fillId="7" borderId="4" xfId="0" applyNumberFormat="1" applyFont="1" applyFill="1" applyBorder="1" applyAlignment="1" applyProtection="1">
      <alignment vertical="center"/>
      <protection hidden="1"/>
    </xf>
    <xf numFmtId="4" fontId="20" fillId="6" borderId="4" xfId="0" applyNumberFormat="1" applyFont="1" applyFill="1" applyBorder="1" applyAlignment="1" applyProtection="1">
      <alignment vertical="center"/>
      <protection locked="0" hidden="1"/>
    </xf>
    <xf numFmtId="164" fontId="20" fillId="7" borderId="4" xfId="25" applyFont="1" applyFill="1" applyBorder="1" applyAlignment="1" applyProtection="1">
      <alignment vertical="center"/>
      <protection hidden="1"/>
    </xf>
    <xf numFmtId="44" fontId="20" fillId="7" borderId="4" xfId="146" applyFont="1" applyFill="1" applyBorder="1" applyAlignment="1" applyProtection="1">
      <alignment vertical="center"/>
      <protection hidden="1"/>
    </xf>
    <xf numFmtId="168" fontId="20" fillId="7" borderId="4" xfId="0" applyNumberFormat="1" applyFont="1" applyFill="1" applyBorder="1" applyAlignment="1" applyProtection="1">
      <alignment vertical="center"/>
      <protection hidden="1"/>
    </xf>
    <xf numFmtId="0" fontId="27" fillId="0" borderId="0" xfId="159" applyFont="1" applyAlignment="1">
      <alignment vertical="center"/>
    </xf>
    <xf numFmtId="0" fontId="24" fillId="0" borderId="0" xfId="160" applyFont="1" applyAlignment="1">
      <alignment vertical="center"/>
    </xf>
    <xf numFmtId="0" fontId="24" fillId="0" borderId="63" xfId="160" applyFont="1" applyBorder="1" applyAlignment="1">
      <alignment horizontal="center" vertical="center"/>
    </xf>
    <xf numFmtId="0" fontId="24" fillId="0" borderId="64" xfId="160" applyFont="1" applyBorder="1" applyAlignment="1">
      <alignment horizontal="center" vertical="center"/>
    </xf>
    <xf numFmtId="0" fontId="24" fillId="0" borderId="4" xfId="160" applyFont="1" applyBorder="1" applyAlignment="1">
      <alignment horizontal="center" vertical="center"/>
    </xf>
    <xf numFmtId="0" fontId="24" fillId="0" borderId="65" xfId="160" applyFont="1" applyBorder="1" applyAlignment="1">
      <alignment horizontal="center" vertical="center"/>
    </xf>
    <xf numFmtId="0" fontId="32" fillId="0" borderId="0" xfId="160" applyFont="1" applyAlignment="1">
      <alignment vertical="center"/>
    </xf>
    <xf numFmtId="0" fontId="33" fillId="0" borderId="0" xfId="159" applyFont="1" applyAlignment="1">
      <alignment vertical="center"/>
    </xf>
    <xf numFmtId="0" fontId="33" fillId="0" borderId="0" xfId="159" applyFont="1" applyBorder="1" applyAlignment="1">
      <alignment vertical="center"/>
    </xf>
    <xf numFmtId="0" fontId="1" fillId="0" borderId="0" xfId="159" applyFont="1" applyAlignment="1">
      <alignment vertical="center"/>
    </xf>
    <xf numFmtId="0" fontId="33" fillId="12" borderId="1" xfId="159" applyFont="1" applyFill="1" applyBorder="1" applyAlignment="1">
      <alignment vertical="center"/>
    </xf>
    <xf numFmtId="0" fontId="34" fillId="3" borderId="4" xfId="159" applyFont="1" applyFill="1" applyBorder="1" applyAlignment="1">
      <alignment vertical="center"/>
    </xf>
    <xf numFmtId="0" fontId="1" fillId="0" borderId="0" xfId="159" applyFont="1" applyBorder="1" applyAlignment="1">
      <alignment vertical="center" wrapText="1"/>
    </xf>
    <xf numFmtId="0" fontId="1" fillId="0" borderId="0" xfId="159" applyFont="1" applyBorder="1" applyAlignment="1">
      <alignment vertical="center"/>
    </xf>
    <xf numFmtId="0" fontId="19" fillId="0" borderId="0" xfId="159" applyFont="1" applyAlignment="1">
      <alignment vertical="center"/>
    </xf>
    <xf numFmtId="0" fontId="36" fillId="14" borderId="4" xfId="159" applyFont="1" applyFill="1" applyBorder="1" applyAlignment="1">
      <alignment vertical="center" wrapText="1"/>
    </xf>
    <xf numFmtId="0" fontId="26" fillId="14" borderId="4" xfId="159" applyFont="1" applyFill="1" applyBorder="1" applyAlignment="1">
      <alignment vertical="center" wrapText="1"/>
    </xf>
    <xf numFmtId="0" fontId="26" fillId="0" borderId="4" xfId="159" applyFont="1" applyBorder="1" applyAlignment="1">
      <alignment vertical="center" wrapText="1"/>
    </xf>
    <xf numFmtId="0" fontId="1" fillId="0" borderId="0" xfId="159" applyFont="1" applyAlignment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4" xfId="0" applyFont="1" applyBorder="1" applyAlignment="1">
      <alignment vertical="center"/>
    </xf>
    <xf numFmtId="4" fontId="20" fillId="11" borderId="0" xfId="0" applyNumberFormat="1" applyFont="1" applyFill="1" applyBorder="1" applyAlignment="1" applyProtection="1">
      <alignment vertical="center"/>
      <protection hidden="1"/>
    </xf>
    <xf numFmtId="4" fontId="20" fillId="11" borderId="48" xfId="0" applyNumberFormat="1" applyFont="1" applyFill="1" applyBorder="1" applyAlignment="1" applyProtection="1">
      <alignment vertical="center"/>
      <protection hidden="1"/>
    </xf>
    <xf numFmtId="4" fontId="20" fillId="11" borderId="25" xfId="0" applyNumberFormat="1" applyFont="1" applyFill="1" applyBorder="1" applyAlignment="1" applyProtection="1">
      <alignment vertical="center"/>
      <protection hidden="1"/>
    </xf>
    <xf numFmtId="49" fontId="16" fillId="3" borderId="1" xfId="164" applyNumberFormat="1" applyFill="1" applyBorder="1" applyAlignment="1" applyProtection="1">
      <alignment vertical="center"/>
      <protection locked="0"/>
    </xf>
    <xf numFmtId="49" fontId="0" fillId="0" borderId="0" xfId="0" applyNumberFormat="1"/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5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19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0" xfId="4" applyFont="1" applyBorder="1" applyAlignment="1" applyProtection="1">
      <alignment horizontal="lef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4" fillId="0" borderId="20" xfId="4" applyFont="1" applyBorder="1" applyAlignment="1" applyProtection="1">
      <alignment horizontal="left" vertical="center"/>
      <protection hidden="1"/>
    </xf>
    <xf numFmtId="10" fontId="4" fillId="0" borderId="22" xfId="4" applyNumberFormat="1" applyFont="1" applyBorder="1" applyAlignment="1" applyProtection="1">
      <alignment horizontal="right" vertical="center"/>
      <protection hidden="1"/>
    </xf>
    <xf numFmtId="166" fontId="4" fillId="0" borderId="23" xfId="4" applyNumberFormat="1" applyFont="1" applyBorder="1" applyAlignment="1" applyProtection="1">
      <alignment horizontal="right" vertical="center"/>
      <protection hidden="1"/>
    </xf>
    <xf numFmtId="0" fontId="4" fillId="0" borderId="18" xfId="4" applyFont="1" applyBorder="1" applyAlignment="1" applyProtection="1">
      <alignment horizontal="left" vertical="center"/>
      <protection hidden="1"/>
    </xf>
    <xf numFmtId="0" fontId="6" fillId="0" borderId="24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19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6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1" fillId="0" borderId="66" xfId="159" applyBorder="1" applyAlignment="1">
      <alignment horizontal="center" vertical="center"/>
    </xf>
    <xf numFmtId="0" fontId="1" fillId="0" borderId="45" xfId="159" applyBorder="1" applyAlignment="1">
      <alignment horizontal="center" vertical="center"/>
    </xf>
    <xf numFmtId="0" fontId="29" fillId="8" borderId="62" xfId="159" applyFont="1" applyFill="1" applyBorder="1" applyAlignment="1">
      <alignment horizontal="center" vertical="center" wrapText="1"/>
    </xf>
    <xf numFmtId="0" fontId="29" fillId="0" borderId="0" xfId="159" applyFont="1" applyAlignment="1">
      <alignment vertical="center" wrapText="1"/>
    </xf>
    <xf numFmtId="0" fontId="27" fillId="0" borderId="0" xfId="159" applyFont="1" applyAlignment="1">
      <alignment horizontal="center" vertical="center"/>
    </xf>
    <xf numFmtId="0" fontId="27" fillId="0" borderId="0" xfId="159" applyFont="1" applyAlignment="1">
      <alignment vertical="center" wrapText="1"/>
    </xf>
    <xf numFmtId="0" fontId="24" fillId="0" borderId="68" xfId="159" applyFont="1" applyBorder="1" applyAlignment="1">
      <alignment horizontal="center" vertical="center"/>
    </xf>
    <xf numFmtId="0" fontId="24" fillId="0" borderId="67" xfId="159" applyFont="1" applyBorder="1" applyAlignment="1">
      <alignment horizontal="center" vertical="center"/>
    </xf>
    <xf numFmtId="0" fontId="24" fillId="0" borderId="66" xfId="159" applyFont="1" applyBorder="1" applyAlignment="1">
      <alignment horizontal="center" vertical="center"/>
    </xf>
    <xf numFmtId="0" fontId="27" fillId="0" borderId="72" xfId="159" applyFont="1" applyBorder="1" applyAlignment="1">
      <alignment vertical="center" wrapText="1"/>
    </xf>
    <xf numFmtId="0" fontId="27" fillId="0" borderId="65" xfId="159" applyFont="1" applyBorder="1" applyAlignment="1">
      <alignment horizontal="center" vertical="center"/>
    </xf>
    <xf numFmtId="0" fontId="27" fillId="0" borderId="4" xfId="159" applyFont="1" applyBorder="1" applyAlignment="1">
      <alignment horizontal="center" vertical="center"/>
    </xf>
    <xf numFmtId="0" fontId="27" fillId="0" borderId="45" xfId="159" applyFont="1" applyBorder="1" applyAlignment="1">
      <alignment horizontal="center" vertical="center"/>
    </xf>
    <xf numFmtId="0" fontId="27" fillId="0" borderId="73" xfId="159" applyFont="1" applyBorder="1" applyAlignment="1">
      <alignment vertical="center" wrapText="1"/>
    </xf>
    <xf numFmtId="0" fontId="24" fillId="0" borderId="73" xfId="160" applyFont="1" applyBorder="1" applyAlignment="1">
      <alignment vertical="center" wrapText="1"/>
    </xf>
    <xf numFmtId="0" fontId="24" fillId="0" borderId="65" xfId="159" applyFont="1" applyBorder="1" applyAlignment="1">
      <alignment horizontal="center" vertical="center"/>
    </xf>
    <xf numFmtId="0" fontId="24" fillId="0" borderId="4" xfId="159" applyFont="1" applyBorder="1" applyAlignment="1">
      <alignment horizontal="center" vertical="center"/>
    </xf>
    <xf numFmtId="0" fontId="24" fillId="0" borderId="45" xfId="159" applyFont="1" applyBorder="1" applyAlignment="1">
      <alignment horizontal="center" vertical="center"/>
    </xf>
    <xf numFmtId="0" fontId="31" fillId="0" borderId="73" xfId="160" applyFont="1" applyBorder="1" applyAlignment="1">
      <alignment vertical="center" wrapText="1"/>
    </xf>
    <xf numFmtId="0" fontId="27" fillId="0" borderId="64" xfId="159" applyFont="1" applyBorder="1" applyAlignment="1">
      <alignment horizontal="center" vertical="center"/>
    </xf>
    <xf numFmtId="0" fontId="27" fillId="0" borderId="63" xfId="159" applyFont="1" applyBorder="1" applyAlignment="1">
      <alignment horizontal="center" vertical="center"/>
    </xf>
    <xf numFmtId="0" fontId="27" fillId="0" borderId="62" xfId="159" applyFont="1" applyBorder="1" applyAlignment="1">
      <alignment horizontal="center" vertical="center"/>
    </xf>
    <xf numFmtId="0" fontId="31" fillId="0" borderId="74" xfId="160" applyFont="1" applyBorder="1" applyAlignment="1">
      <alignment vertical="center" wrapText="1"/>
    </xf>
    <xf numFmtId="0" fontId="27" fillId="0" borderId="68" xfId="159" applyFont="1" applyBorder="1" applyAlignment="1">
      <alignment horizontal="center" vertical="center"/>
    </xf>
    <xf numFmtId="0" fontId="27" fillId="0" borderId="67" xfId="159" applyFont="1" applyBorder="1" applyAlignment="1">
      <alignment horizontal="center" vertical="center"/>
    </xf>
    <xf numFmtId="0" fontId="27" fillId="0" borderId="66" xfId="159" applyFont="1" applyBorder="1" applyAlignment="1">
      <alignment horizontal="center" vertical="center"/>
    </xf>
    <xf numFmtId="0" fontId="24" fillId="0" borderId="45" xfId="160" applyFont="1" applyBorder="1" applyAlignment="1">
      <alignment horizontal="center" vertical="center"/>
    </xf>
    <xf numFmtId="0" fontId="24" fillId="0" borderId="62" xfId="160" applyFont="1" applyBorder="1" applyAlignment="1">
      <alignment horizontal="center" vertical="center"/>
    </xf>
    <xf numFmtId="0" fontId="27" fillId="0" borderId="69" xfId="159" applyFont="1" applyBorder="1" applyAlignment="1">
      <alignment vertical="center" wrapText="1"/>
    </xf>
    <xf numFmtId="0" fontId="27" fillId="0" borderId="68" xfId="159" applyFont="1" applyBorder="1" applyAlignment="1">
      <alignment horizontal="center" vertical="center" textRotation="90" wrapText="1"/>
    </xf>
    <xf numFmtId="0" fontId="27" fillId="0" borderId="67" xfId="159" applyFont="1" applyBorder="1" applyAlignment="1">
      <alignment horizontal="center" vertical="center" textRotation="90" wrapText="1"/>
    </xf>
    <xf numFmtId="0" fontId="27" fillId="0" borderId="66" xfId="159" applyFont="1" applyBorder="1" applyAlignment="1">
      <alignment vertical="center"/>
    </xf>
    <xf numFmtId="0" fontId="29" fillId="0" borderId="75" xfId="159" applyFont="1" applyBorder="1" applyAlignment="1">
      <alignment horizontal="center" vertical="center"/>
    </xf>
    <xf numFmtId="0" fontId="29" fillId="0" borderId="76" xfId="159" applyFont="1" applyBorder="1" applyAlignment="1">
      <alignment horizontal="center" vertical="center"/>
    </xf>
    <xf numFmtId="0" fontId="27" fillId="0" borderId="37" xfId="159" applyFont="1" applyBorder="1" applyAlignment="1">
      <alignment vertical="center"/>
    </xf>
    <xf numFmtId="0" fontId="29" fillId="0" borderId="0" xfId="159" applyFont="1" applyAlignment="1">
      <alignment vertical="center"/>
    </xf>
    <xf numFmtId="164" fontId="20" fillId="0" borderId="0" xfId="25" applyNumberFormat="1" applyFont="1" applyFill="1" applyBorder="1" applyAlignment="1" applyProtection="1">
      <alignment horizontal="center" vertical="center"/>
    </xf>
    <xf numFmtId="164" fontId="20" fillId="0" borderId="0" xfId="25" applyNumberFormat="1" applyFont="1" applyFill="1" applyBorder="1" applyAlignment="1" applyProtection="1">
      <alignment horizontal="center" vertical="center"/>
      <protection hidden="1"/>
    </xf>
    <xf numFmtId="164" fontId="18" fillId="0" borderId="4" xfId="25" applyNumberFormat="1" applyFont="1" applyFill="1" applyBorder="1" applyAlignment="1" applyProtection="1">
      <alignment horizontal="center" vertical="center"/>
      <protection hidden="1"/>
    </xf>
    <xf numFmtId="164" fontId="20" fillId="0" borderId="4" xfId="0" applyNumberFormat="1" applyFont="1" applyBorder="1" applyAlignment="1">
      <alignment horizontal="center" vertical="center"/>
    </xf>
    <xf numFmtId="164" fontId="20" fillId="8" borderId="2" xfId="25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1" fillId="0" borderId="67" xfId="159" applyBorder="1" applyAlignment="1">
      <alignment horizontal="left" vertical="center" wrapText="1"/>
    </xf>
    <xf numFmtId="0" fontId="1" fillId="0" borderId="68" xfId="159" applyBorder="1" applyAlignment="1">
      <alignment horizontal="left" vertical="center" wrapText="1"/>
    </xf>
    <xf numFmtId="0" fontId="1" fillId="0" borderId="4" xfId="159" applyBorder="1" applyAlignment="1">
      <alignment horizontal="left" vertical="center"/>
    </xf>
    <xf numFmtId="0" fontId="1" fillId="0" borderId="65" xfId="159" applyBorder="1" applyAlignment="1">
      <alignment horizontal="left" vertical="center"/>
    </xf>
    <xf numFmtId="0" fontId="1" fillId="0" borderId="1" xfId="159" applyBorder="1" applyAlignment="1">
      <alignment horizontal="center" vertical="center"/>
    </xf>
    <xf numFmtId="0" fontId="1" fillId="0" borderId="2" xfId="159" applyBorder="1" applyAlignment="1">
      <alignment horizontal="center" vertical="center"/>
    </xf>
    <xf numFmtId="0" fontId="1" fillId="0" borderId="32" xfId="159" applyBorder="1" applyAlignment="1">
      <alignment horizontal="center" vertical="center"/>
    </xf>
    <xf numFmtId="0" fontId="1" fillId="0" borderId="4" xfId="159" applyBorder="1" applyAlignment="1">
      <alignment horizontal="left" vertical="center" wrapText="1"/>
    </xf>
    <xf numFmtId="0" fontId="1" fillId="0" borderId="65" xfId="159" applyBorder="1" applyAlignment="1">
      <alignment horizontal="left" vertical="center" wrapText="1"/>
    </xf>
    <xf numFmtId="0" fontId="1" fillId="0" borderId="1" xfId="159" applyBorder="1" applyAlignment="1">
      <alignment horizontal="left" vertical="center"/>
    </xf>
    <xf numFmtId="0" fontId="1" fillId="0" borderId="2" xfId="159" applyBorder="1" applyAlignment="1">
      <alignment horizontal="left" vertical="center"/>
    </xf>
    <xf numFmtId="0" fontId="1" fillId="0" borderId="32" xfId="159" applyBorder="1" applyAlignment="1">
      <alignment horizontal="left" vertical="center"/>
    </xf>
    <xf numFmtId="0" fontId="27" fillId="0" borderId="59" xfId="159" applyFont="1" applyBorder="1" applyAlignment="1">
      <alignment horizontal="center" vertical="center"/>
    </xf>
    <xf numFmtId="0" fontId="27" fillId="0" borderId="60" xfId="159" applyFont="1" applyBorder="1" applyAlignment="1">
      <alignment horizontal="center" vertical="center"/>
    </xf>
    <xf numFmtId="0" fontId="27" fillId="0" borderId="61" xfId="159" applyFont="1" applyBorder="1" applyAlignment="1">
      <alignment horizontal="center" vertical="center"/>
    </xf>
    <xf numFmtId="0" fontId="29" fillId="8" borderId="37" xfId="159" applyFont="1" applyFill="1" applyBorder="1" applyAlignment="1">
      <alignment horizontal="left" vertical="center" wrapText="1"/>
    </xf>
    <xf numFmtId="0" fontId="29" fillId="8" borderId="38" xfId="159" applyFont="1" applyFill="1" applyBorder="1" applyAlignment="1">
      <alignment horizontal="left" vertical="center" wrapText="1"/>
    </xf>
    <xf numFmtId="0" fontId="29" fillId="8" borderId="39" xfId="159" applyFont="1" applyFill="1" applyBorder="1" applyAlignment="1">
      <alignment horizontal="left" vertical="center" wrapText="1"/>
    </xf>
    <xf numFmtId="0" fontId="29" fillId="8" borderId="63" xfId="159" applyFont="1" applyFill="1" applyBorder="1" applyAlignment="1">
      <alignment horizontal="center" vertical="center"/>
    </xf>
    <xf numFmtId="0" fontId="29" fillId="8" borderId="64" xfId="159" applyFont="1" applyFill="1" applyBorder="1" applyAlignment="1">
      <alignment horizontal="center" vertical="center"/>
    </xf>
    <xf numFmtId="0" fontId="36" fillId="3" borderId="1" xfId="159" applyFont="1" applyFill="1" applyBorder="1" applyAlignment="1">
      <alignment horizontal="center" vertical="center" wrapText="1"/>
    </xf>
    <xf numFmtId="0" fontId="36" fillId="3" borderId="3" xfId="159" applyFont="1" applyFill="1" applyBorder="1" applyAlignment="1">
      <alignment horizontal="center" vertical="center" wrapText="1"/>
    </xf>
    <xf numFmtId="0" fontId="26" fillId="3" borderId="1" xfId="159" applyFont="1" applyFill="1" applyBorder="1" applyAlignment="1">
      <alignment horizontal="center" vertical="center" wrapText="1"/>
    </xf>
    <xf numFmtId="0" fontId="35" fillId="13" borderId="70" xfId="159" applyFont="1" applyFill="1" applyBorder="1" applyAlignment="1">
      <alignment vertical="center" wrapText="1"/>
    </xf>
    <xf numFmtId="0" fontId="35" fillId="13" borderId="71" xfId="159" applyFont="1" applyFill="1" applyBorder="1" applyAlignment="1">
      <alignment vertical="center" wrapText="1"/>
    </xf>
    <xf numFmtId="0" fontId="35" fillId="0" borderId="70" xfId="159" applyFont="1" applyBorder="1" applyAlignment="1">
      <alignment horizontal="center" vertical="center" wrapText="1"/>
    </xf>
    <xf numFmtId="0" fontId="35" fillId="0" borderId="71" xfId="159" applyFont="1" applyBorder="1" applyAlignment="1">
      <alignment horizontal="center" vertical="center" wrapText="1"/>
    </xf>
    <xf numFmtId="0" fontId="36" fillId="3" borderId="34" xfId="159" applyFont="1" applyFill="1" applyBorder="1" applyAlignment="1">
      <alignment horizontal="center" vertical="center" wrapText="1"/>
    </xf>
    <xf numFmtId="0" fontId="36" fillId="14" borderId="1" xfId="159" applyFont="1" applyFill="1" applyBorder="1" applyAlignment="1">
      <alignment horizontal="center" vertical="center" wrapText="1"/>
    </xf>
    <xf numFmtId="0" fontId="36" fillId="14" borderId="3" xfId="159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19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164" fontId="20" fillId="7" borderId="49" xfId="25" applyFont="1" applyFill="1" applyBorder="1" applyAlignment="1" applyProtection="1">
      <alignment horizontal="center" vertical="center"/>
      <protection hidden="1"/>
    </xf>
    <xf numFmtId="164" fontId="20" fillId="7" borderId="50" xfId="25" applyFont="1" applyFill="1" applyBorder="1" applyAlignment="1" applyProtection="1">
      <alignment horizontal="center" vertical="center"/>
      <protection hidden="1"/>
    </xf>
    <xf numFmtId="164" fontId="20" fillId="7" borderId="51" xfId="25" applyFont="1" applyFill="1" applyBorder="1" applyAlignment="1" applyProtection="1">
      <alignment horizontal="center" vertical="center"/>
      <protection hidden="1"/>
    </xf>
    <xf numFmtId="164" fontId="20" fillId="7" borderId="52" xfId="25" applyFont="1" applyFill="1" applyBorder="1" applyAlignment="1" applyProtection="1">
      <alignment horizontal="center" vertical="center"/>
      <protection hidden="1"/>
    </xf>
    <xf numFmtId="164" fontId="20" fillId="7" borderId="53" xfId="25" applyFont="1" applyFill="1" applyBorder="1" applyAlignment="1" applyProtection="1">
      <alignment horizontal="center" vertical="center"/>
      <protection hidden="1"/>
    </xf>
    <xf numFmtId="164" fontId="20" fillId="7" borderId="54" xfId="25" applyFont="1" applyFill="1" applyBorder="1" applyAlignment="1" applyProtection="1">
      <alignment horizontal="center" vertical="center"/>
      <protection hidden="1"/>
    </xf>
    <xf numFmtId="0" fontId="23" fillId="11" borderId="1" xfId="0" applyFont="1" applyFill="1" applyBorder="1" applyAlignment="1">
      <alignment horizontal="center" vertical="center"/>
    </xf>
    <xf numFmtId="0" fontId="23" fillId="11" borderId="2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  <xf numFmtId="0" fontId="30" fillId="8" borderId="41" xfId="160" applyFont="1" applyFill="1" applyBorder="1" applyAlignment="1">
      <alignment horizontal="left" vertical="center" wrapText="1"/>
    </xf>
    <xf numFmtId="0" fontId="30" fillId="8" borderId="0" xfId="160" applyFont="1" applyFill="1" applyAlignment="1">
      <alignment horizontal="left" vertical="center" wrapText="1"/>
    </xf>
    <xf numFmtId="0" fontId="30" fillId="8" borderId="59" xfId="160" applyFont="1" applyFill="1" applyBorder="1" applyAlignment="1">
      <alignment horizontal="left" vertical="center" wrapText="1"/>
    </xf>
    <xf numFmtId="0" fontId="29" fillId="8" borderId="41" xfId="159" applyFont="1" applyFill="1" applyBorder="1" applyAlignment="1">
      <alignment horizontal="left" vertical="center"/>
    </xf>
    <xf numFmtId="0" fontId="29" fillId="8" borderId="0" xfId="159" applyFont="1" applyFill="1" applyAlignment="1">
      <alignment horizontal="left" vertical="center"/>
    </xf>
    <xf numFmtId="0" fontId="29" fillId="8" borderId="42" xfId="159" applyFont="1" applyFill="1" applyBorder="1" applyAlignment="1">
      <alignment horizontal="left" vertical="center"/>
    </xf>
  </cellXfs>
  <cellStyles count="165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3" builtinId="9" hidden="1"/>
    <cellStyle name="Dezimal 2" xfId="161" xr:uid="{00000000-0005-0000-0000-00004D000000}"/>
    <cellStyle name="Euro" xfId="1" xr:uid="{00000000-0005-0000-0000-00004E000000}"/>
    <cellStyle name="fnRegressQ" xfId="2" xr:uid="{00000000-0005-0000-0000-00004F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62" builtinId="8" hidden="1"/>
    <cellStyle name="Link" xfId="164" builtinId="8"/>
    <cellStyle name="Prozent" xfId="3" builtinId="5"/>
    <cellStyle name="Standard" xfId="0" builtinId="0"/>
    <cellStyle name="Standard 2" xfId="159" xr:uid="{00000000-0005-0000-0000-0000A1000000}"/>
    <cellStyle name="Standard 3" xfId="160" xr:uid="{00000000-0005-0000-0000-0000A2000000}"/>
    <cellStyle name="Standard 7" xfId="4" xr:uid="{00000000-0005-0000-0000-0000A3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174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71" t="s">
        <v>136</v>
      </c>
      <c r="D13" s="272"/>
      <c r="E13" s="272"/>
      <c r="F13" s="273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195</v>
      </c>
      <c r="C16" s="12" t="s">
        <v>184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topLeftCell="A3" workbookViewId="0">
      <selection activeCell="D44" sqref="D44"/>
    </sheetView>
  </sheetViews>
  <sheetFormatPr baseColWidth="10" defaultColWidth="11.42578125" defaultRowHeight="12.75" x14ac:dyDescent="0.2"/>
  <cols>
    <col min="1" max="1" width="16.28515625" style="88" customWidth="1"/>
    <col min="2" max="2" width="44" style="88" customWidth="1"/>
    <col min="3" max="3" width="15.140625" style="88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29.1" customHeight="1" thickTop="1" x14ac:dyDescent="0.2">
      <c r="A5" s="75" t="s">
        <v>14</v>
      </c>
      <c r="B5" s="76" t="s">
        <v>19</v>
      </c>
      <c r="C5" s="77">
        <v>52</v>
      </c>
      <c r="E5" s="78"/>
    </row>
    <row r="6" spans="1:5" ht="29.1" customHeight="1" x14ac:dyDescent="0.2">
      <c r="A6" s="79" t="s">
        <v>10</v>
      </c>
      <c r="B6" s="80" t="s">
        <v>22</v>
      </c>
      <c r="C6" s="81">
        <v>104</v>
      </c>
      <c r="E6" s="78"/>
    </row>
    <row r="7" spans="1:5" ht="29.1" customHeight="1" x14ac:dyDescent="0.2">
      <c r="A7" s="79" t="s">
        <v>12</v>
      </c>
      <c r="B7" s="82" t="s">
        <v>186</v>
      </c>
      <c r="C7" s="81">
        <v>130</v>
      </c>
      <c r="E7" s="78"/>
    </row>
    <row r="8" spans="1:5" ht="29.1" customHeight="1" x14ac:dyDescent="0.2">
      <c r="A8" s="79" t="s">
        <v>11</v>
      </c>
      <c r="B8" s="80" t="s">
        <v>27</v>
      </c>
      <c r="C8" s="81">
        <v>156</v>
      </c>
      <c r="E8" s="78"/>
    </row>
    <row r="9" spans="1:5" ht="29.1" customHeight="1" x14ac:dyDescent="0.2">
      <c r="A9" s="79" t="s">
        <v>30</v>
      </c>
      <c r="B9" s="80" t="s">
        <v>31</v>
      </c>
      <c r="C9" s="81">
        <v>200</v>
      </c>
      <c r="E9" s="78"/>
    </row>
    <row r="10" spans="1:5" ht="29.1" customHeight="1" x14ac:dyDescent="0.2">
      <c r="A10" s="79" t="s">
        <v>13</v>
      </c>
      <c r="B10" s="80" t="s">
        <v>34</v>
      </c>
      <c r="C10" s="81">
        <v>250</v>
      </c>
      <c r="E10" s="78"/>
    </row>
    <row r="11" spans="1:5" ht="29.1" customHeight="1" x14ac:dyDescent="0.2">
      <c r="A11" s="79" t="s">
        <v>16</v>
      </c>
      <c r="B11" s="80" t="s">
        <v>37</v>
      </c>
      <c r="C11" s="81">
        <v>302</v>
      </c>
      <c r="E11" s="78"/>
    </row>
    <row r="12" spans="1:5" ht="29.1" customHeight="1" thickBot="1" x14ac:dyDescent="0.25">
      <c r="A12" s="79" t="s">
        <v>15</v>
      </c>
      <c r="B12" s="80" t="s">
        <v>40</v>
      </c>
      <c r="C12" s="81">
        <v>365</v>
      </c>
      <c r="E12" s="78"/>
    </row>
    <row r="13" spans="1:5" ht="29.1" customHeight="1" thickTop="1" x14ac:dyDescent="0.2">
      <c r="A13" s="75" t="s">
        <v>20</v>
      </c>
      <c r="B13" s="76" t="s">
        <v>21</v>
      </c>
      <c r="C13" s="77">
        <v>12</v>
      </c>
      <c r="E13" s="78"/>
    </row>
    <row r="14" spans="1:5" ht="29.1" customHeight="1" x14ac:dyDescent="0.2">
      <c r="A14" s="79" t="s">
        <v>23</v>
      </c>
      <c r="B14" s="80" t="s">
        <v>24</v>
      </c>
      <c r="C14" s="81">
        <v>24</v>
      </c>
      <c r="E14" s="78"/>
    </row>
    <row r="15" spans="1:5" ht="29.1" customHeight="1" x14ac:dyDescent="0.2">
      <c r="A15" s="79" t="s">
        <v>25</v>
      </c>
      <c r="B15" s="80" t="s">
        <v>26</v>
      </c>
      <c r="C15" s="81">
        <v>1</v>
      </c>
      <c r="E15" s="78"/>
    </row>
    <row r="16" spans="1:5" ht="29.1" customHeight="1" x14ac:dyDescent="0.2">
      <c r="A16" s="79" t="s">
        <v>28</v>
      </c>
      <c r="B16" s="80" t="s">
        <v>29</v>
      </c>
      <c r="C16" s="81">
        <v>2</v>
      </c>
      <c r="E16" s="78"/>
    </row>
    <row r="17" spans="1:5" ht="29.1" customHeight="1" x14ac:dyDescent="0.2">
      <c r="A17" s="79" t="s">
        <v>32</v>
      </c>
      <c r="B17" s="80" t="s">
        <v>33</v>
      </c>
      <c r="C17" s="81">
        <v>3</v>
      </c>
      <c r="E17" s="78"/>
    </row>
    <row r="18" spans="1:5" ht="29.1" customHeight="1" x14ac:dyDescent="0.2">
      <c r="A18" s="79" t="s">
        <v>35</v>
      </c>
      <c r="B18" s="80" t="s">
        <v>36</v>
      </c>
      <c r="C18" s="81">
        <v>4</v>
      </c>
      <c r="E18" s="78"/>
    </row>
    <row r="19" spans="1:5" ht="29.1" customHeight="1" x14ac:dyDescent="0.2">
      <c r="A19" s="79" t="s">
        <v>38</v>
      </c>
      <c r="B19" s="80" t="s">
        <v>39</v>
      </c>
      <c r="C19" s="81">
        <v>6</v>
      </c>
      <c r="E19" s="78"/>
    </row>
    <row r="20" spans="1:5" ht="29.1" customHeight="1" thickBot="1" x14ac:dyDescent="0.25">
      <c r="A20" s="83" t="s">
        <v>41</v>
      </c>
      <c r="B20" s="84" t="s">
        <v>42</v>
      </c>
      <c r="C20" s="85"/>
      <c r="E20" s="78"/>
    </row>
    <row r="21" spans="1:5" ht="15" customHeight="1" thickTop="1" x14ac:dyDescent="0.2">
      <c r="A21" s="86"/>
      <c r="B21" s="87"/>
      <c r="C21" s="87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0AE09-FCF9-4D7F-874F-E797657BAFD5}">
  <dimension ref="A1:O62"/>
  <sheetViews>
    <sheetView showGridLines="0" tabSelected="1" topLeftCell="A2" zoomScale="125" zoomScaleNormal="125" zoomScalePageLayoutView="125" workbookViewId="0">
      <selection activeCell="I11" sqref="I11"/>
    </sheetView>
  </sheetViews>
  <sheetFormatPr baseColWidth="10" defaultColWidth="10.85546875" defaultRowHeight="14.25" x14ac:dyDescent="0.2"/>
  <cols>
    <col min="1" max="1" width="35" style="150" customWidth="1"/>
    <col min="2" max="11" width="9" style="150" customWidth="1"/>
    <col min="12" max="16384" width="10.85546875" style="150"/>
  </cols>
  <sheetData>
    <row r="1" spans="1:15" x14ac:dyDescent="0.2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5" ht="15" x14ac:dyDescent="0.2">
      <c r="A2" s="265" t="s">
        <v>203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5" ht="15" thickBot="1" x14ac:dyDescent="0.25">
      <c r="A3" s="149"/>
      <c r="B3" s="149"/>
      <c r="C3" s="149"/>
      <c r="D3" s="149"/>
      <c r="E3" s="149"/>
      <c r="F3" s="234"/>
      <c r="G3" s="149"/>
      <c r="H3" s="234"/>
      <c r="I3" s="234"/>
      <c r="J3" s="234"/>
      <c r="K3" s="234"/>
    </row>
    <row r="4" spans="1:15" ht="32.1" customHeight="1" thickBot="1" x14ac:dyDescent="0.25">
      <c r="B4" s="286" t="s">
        <v>205</v>
      </c>
      <c r="C4" s="287"/>
      <c r="D4" s="287"/>
      <c r="E4" s="287"/>
      <c r="F4" s="287"/>
      <c r="G4" s="287"/>
      <c r="H4" s="287"/>
      <c r="I4" s="287"/>
      <c r="J4" s="288"/>
      <c r="K4" s="149"/>
    </row>
    <row r="5" spans="1:15" ht="32.1" customHeight="1" x14ac:dyDescent="0.2">
      <c r="A5" s="264" t="s">
        <v>204</v>
      </c>
      <c r="B5" s="263" t="s">
        <v>206</v>
      </c>
      <c r="C5" s="263" t="s">
        <v>41</v>
      </c>
      <c r="D5" s="263" t="s">
        <v>207</v>
      </c>
      <c r="E5" s="263" t="s">
        <v>208</v>
      </c>
      <c r="F5" s="263" t="s">
        <v>209</v>
      </c>
      <c r="G5" s="263" t="s">
        <v>210</v>
      </c>
      <c r="H5" s="263" t="s">
        <v>211</v>
      </c>
      <c r="I5" s="262" t="s">
        <v>212</v>
      </c>
      <c r="J5" s="262" t="s">
        <v>406</v>
      </c>
    </row>
    <row r="6" spans="1:15" ht="119.1" customHeight="1" thickBot="1" x14ac:dyDescent="0.25">
      <c r="A6" s="261"/>
      <c r="B6" s="260" t="s">
        <v>213</v>
      </c>
      <c r="C6" s="260" t="s">
        <v>214</v>
      </c>
      <c r="D6" s="260" t="s">
        <v>215</v>
      </c>
      <c r="E6" s="260" t="s">
        <v>216</v>
      </c>
      <c r="F6" s="260" t="s">
        <v>217</v>
      </c>
      <c r="G6" s="260" t="s">
        <v>411</v>
      </c>
      <c r="H6" s="260" t="s">
        <v>218</v>
      </c>
      <c r="I6" s="260" t="s">
        <v>219</v>
      </c>
      <c r="J6" s="259" t="s">
        <v>405</v>
      </c>
    </row>
    <row r="7" spans="1:15" ht="24" customHeight="1" thickBot="1" x14ac:dyDescent="0.25">
      <c r="A7" s="329" t="s">
        <v>220</v>
      </c>
      <c r="B7" s="328"/>
      <c r="C7" s="328"/>
      <c r="D7" s="328"/>
      <c r="E7" s="328"/>
      <c r="F7" s="328"/>
      <c r="G7" s="328"/>
      <c r="H7" s="328"/>
      <c r="I7" s="328"/>
      <c r="J7" s="327"/>
    </row>
    <row r="8" spans="1:15" ht="72.95" customHeight="1" x14ac:dyDescent="0.2">
      <c r="A8" s="258" t="s">
        <v>221</v>
      </c>
      <c r="B8" s="257" t="s">
        <v>222</v>
      </c>
      <c r="C8" s="151" t="s">
        <v>222</v>
      </c>
      <c r="D8" s="151" t="s">
        <v>13</v>
      </c>
      <c r="E8" s="151" t="s">
        <v>222</v>
      </c>
      <c r="F8" s="151" t="s">
        <v>222</v>
      </c>
      <c r="G8" s="151" t="s">
        <v>222</v>
      </c>
      <c r="H8" s="151" t="s">
        <v>222</v>
      </c>
      <c r="I8" s="151" t="s">
        <v>222</v>
      </c>
      <c r="J8" s="152" t="s">
        <v>222</v>
      </c>
    </row>
    <row r="9" spans="1:15" ht="72.95" customHeight="1" x14ac:dyDescent="0.2">
      <c r="A9" s="243" t="s">
        <v>223</v>
      </c>
      <c r="B9" s="256" t="s">
        <v>222</v>
      </c>
      <c r="C9" s="153" t="s">
        <v>222</v>
      </c>
      <c r="D9" s="153" t="s">
        <v>13</v>
      </c>
      <c r="E9" s="153" t="s">
        <v>222</v>
      </c>
      <c r="F9" s="153" t="s">
        <v>222</v>
      </c>
      <c r="G9" s="153" t="s">
        <v>222</v>
      </c>
      <c r="H9" s="153" t="s">
        <v>222</v>
      </c>
      <c r="I9" s="153" t="s">
        <v>222</v>
      </c>
      <c r="J9" s="154" t="s">
        <v>222</v>
      </c>
    </row>
    <row r="10" spans="1:15" ht="72.95" customHeight="1" x14ac:dyDescent="0.2">
      <c r="A10" s="243" t="s">
        <v>224</v>
      </c>
      <c r="B10" s="242" t="s">
        <v>20</v>
      </c>
      <c r="C10" s="241" t="s">
        <v>20</v>
      </c>
      <c r="D10" s="241" t="s">
        <v>20</v>
      </c>
      <c r="E10" s="241" t="s">
        <v>20</v>
      </c>
      <c r="F10" s="241" t="s">
        <v>20</v>
      </c>
      <c r="G10" s="241" t="s">
        <v>20</v>
      </c>
      <c r="H10" s="241" t="s">
        <v>20</v>
      </c>
      <c r="I10" s="241" t="s">
        <v>20</v>
      </c>
      <c r="J10" s="240" t="s">
        <v>20</v>
      </c>
    </row>
    <row r="11" spans="1:15" ht="72.95" customHeight="1" x14ac:dyDescent="0.2">
      <c r="A11" s="243" t="s">
        <v>225</v>
      </c>
      <c r="B11" s="242" t="s">
        <v>14</v>
      </c>
      <c r="C11" s="241" t="s">
        <v>14</v>
      </c>
      <c r="D11" s="241" t="s">
        <v>226</v>
      </c>
      <c r="E11" s="241" t="s">
        <v>14</v>
      </c>
      <c r="F11" s="241" t="s">
        <v>226</v>
      </c>
      <c r="G11" s="241" t="s">
        <v>14</v>
      </c>
      <c r="H11" s="241" t="s">
        <v>14</v>
      </c>
      <c r="I11" s="241" t="s">
        <v>14</v>
      </c>
      <c r="J11" s="240" t="s">
        <v>14</v>
      </c>
    </row>
    <row r="12" spans="1:15" ht="72.95" customHeight="1" x14ac:dyDescent="0.2">
      <c r="A12" s="243" t="s">
        <v>410</v>
      </c>
      <c r="B12" s="242"/>
      <c r="C12" s="241"/>
      <c r="D12" s="241"/>
      <c r="E12" s="241"/>
      <c r="F12" s="241"/>
      <c r="G12" s="241" t="s">
        <v>14</v>
      </c>
      <c r="H12" s="241"/>
      <c r="I12" s="241"/>
      <c r="J12" s="240"/>
      <c r="K12" s="234"/>
      <c r="L12" s="234"/>
      <c r="M12" s="234"/>
      <c r="N12" s="234"/>
      <c r="O12" s="234"/>
    </row>
    <row r="13" spans="1:15" ht="72.95" customHeight="1" x14ac:dyDescent="0.2">
      <c r="A13" s="243" t="s">
        <v>404</v>
      </c>
      <c r="B13" s="242" t="s">
        <v>20</v>
      </c>
      <c r="C13" s="241" t="s">
        <v>20</v>
      </c>
      <c r="D13" s="241" t="s">
        <v>226</v>
      </c>
      <c r="E13" s="241" t="s">
        <v>20</v>
      </c>
      <c r="F13" s="241" t="s">
        <v>20</v>
      </c>
      <c r="G13" s="241" t="s">
        <v>20</v>
      </c>
      <c r="H13" s="241" t="s">
        <v>20</v>
      </c>
      <c r="I13" s="241"/>
      <c r="J13" s="240" t="s">
        <v>20</v>
      </c>
    </row>
    <row r="14" spans="1:15" ht="72.95" customHeight="1" x14ac:dyDescent="0.2">
      <c r="A14" s="243" t="s">
        <v>227</v>
      </c>
      <c r="B14" s="242" t="s">
        <v>14</v>
      </c>
      <c r="C14" s="241" t="s">
        <v>14</v>
      </c>
      <c r="D14" s="241" t="s">
        <v>14</v>
      </c>
      <c r="E14" s="241" t="s">
        <v>14</v>
      </c>
      <c r="F14" s="241" t="s">
        <v>14</v>
      </c>
      <c r="G14" s="241" t="s">
        <v>14</v>
      </c>
      <c r="H14" s="241" t="s">
        <v>14</v>
      </c>
      <c r="I14" s="241" t="s">
        <v>14</v>
      </c>
      <c r="J14" s="240" t="s">
        <v>14</v>
      </c>
    </row>
    <row r="15" spans="1:15" ht="72.95" customHeight="1" x14ac:dyDescent="0.2">
      <c r="A15" s="243" t="s">
        <v>228</v>
      </c>
      <c r="B15" s="247" t="s">
        <v>28</v>
      </c>
      <c r="C15" s="246" t="s">
        <v>28</v>
      </c>
      <c r="D15" s="246" t="s">
        <v>28</v>
      </c>
      <c r="E15" s="246" t="s">
        <v>28</v>
      </c>
      <c r="F15" s="246" t="s">
        <v>28</v>
      </c>
      <c r="G15" s="246" t="s">
        <v>28</v>
      </c>
      <c r="H15" s="246" t="s">
        <v>28</v>
      </c>
      <c r="I15" s="246" t="s">
        <v>28</v>
      </c>
      <c r="J15" s="245" t="s">
        <v>28</v>
      </c>
    </row>
    <row r="16" spans="1:15" ht="72.95" customHeight="1" x14ac:dyDescent="0.2">
      <c r="A16" s="243" t="s">
        <v>229</v>
      </c>
      <c r="B16" s="247" t="s">
        <v>25</v>
      </c>
      <c r="C16" s="246" t="s">
        <v>25</v>
      </c>
      <c r="D16" s="246" t="s">
        <v>25</v>
      </c>
      <c r="E16" s="246" t="s">
        <v>25</v>
      </c>
      <c r="F16" s="246" t="s">
        <v>25</v>
      </c>
      <c r="G16" s="246" t="s">
        <v>25</v>
      </c>
      <c r="H16" s="246" t="s">
        <v>25</v>
      </c>
      <c r="I16" s="246" t="s">
        <v>25</v>
      </c>
      <c r="J16" s="245" t="s">
        <v>25</v>
      </c>
    </row>
    <row r="17" spans="1:15" ht="72.95" customHeight="1" x14ac:dyDescent="0.2">
      <c r="A17" s="243" t="s">
        <v>230</v>
      </c>
      <c r="B17" s="242" t="s">
        <v>25</v>
      </c>
      <c r="C17" s="241" t="s">
        <v>25</v>
      </c>
      <c r="D17" s="241" t="s">
        <v>226</v>
      </c>
      <c r="E17" s="241" t="s">
        <v>25</v>
      </c>
      <c r="F17" s="241" t="s">
        <v>25</v>
      </c>
      <c r="G17" s="241" t="s">
        <v>25</v>
      </c>
      <c r="H17" s="241" t="s">
        <v>25</v>
      </c>
      <c r="I17" s="241" t="s">
        <v>25</v>
      </c>
      <c r="J17" s="240" t="s">
        <v>25</v>
      </c>
    </row>
    <row r="18" spans="1:15" ht="72.95" customHeight="1" x14ac:dyDescent="0.2">
      <c r="A18" s="243" t="s">
        <v>408</v>
      </c>
      <c r="B18" s="242"/>
      <c r="C18" s="241"/>
      <c r="D18" s="241"/>
      <c r="E18" s="241" t="s">
        <v>11</v>
      </c>
      <c r="F18" s="241" t="s">
        <v>11</v>
      </c>
      <c r="G18" s="241"/>
      <c r="H18" s="241"/>
      <c r="I18" s="241"/>
      <c r="J18" s="240"/>
      <c r="K18" s="234"/>
      <c r="L18" s="234"/>
      <c r="M18" s="234"/>
      <c r="N18" s="234"/>
      <c r="O18" s="234"/>
    </row>
    <row r="19" spans="1:15" ht="72.95" customHeight="1" x14ac:dyDescent="0.2">
      <c r="A19" s="243" t="s">
        <v>231</v>
      </c>
      <c r="B19" s="247" t="s">
        <v>28</v>
      </c>
      <c r="C19" s="246" t="s">
        <v>28</v>
      </c>
      <c r="D19" s="246"/>
      <c r="E19" s="246"/>
      <c r="F19" s="246"/>
      <c r="G19" s="246"/>
      <c r="H19" s="246" t="s">
        <v>28</v>
      </c>
      <c r="I19" s="246" t="s">
        <v>28</v>
      </c>
      <c r="J19" s="245" t="s">
        <v>28</v>
      </c>
    </row>
    <row r="20" spans="1:15" ht="72.95" customHeight="1" x14ac:dyDescent="0.2">
      <c r="A20" s="243" t="s">
        <v>232</v>
      </c>
      <c r="B20" s="242" t="s">
        <v>25</v>
      </c>
      <c r="C20" s="241" t="s">
        <v>25</v>
      </c>
      <c r="D20" s="241"/>
      <c r="E20" s="241"/>
      <c r="F20" s="241"/>
      <c r="G20" s="241"/>
      <c r="H20" s="241" t="s">
        <v>25</v>
      </c>
      <c r="I20" s="241" t="s">
        <v>25</v>
      </c>
      <c r="J20" s="240" t="s">
        <v>25</v>
      </c>
    </row>
    <row r="21" spans="1:15" ht="72.95" customHeight="1" x14ac:dyDescent="0.2">
      <c r="A21" s="243" t="s">
        <v>233</v>
      </c>
      <c r="B21" s="242" t="s">
        <v>20</v>
      </c>
      <c r="C21" s="241" t="s">
        <v>20</v>
      </c>
      <c r="D21" s="241" t="s">
        <v>20</v>
      </c>
      <c r="E21" s="241" t="s">
        <v>20</v>
      </c>
      <c r="F21" s="241" t="s">
        <v>20</v>
      </c>
      <c r="G21" s="241" t="s">
        <v>20</v>
      </c>
      <c r="H21" s="241" t="s">
        <v>20</v>
      </c>
      <c r="I21" s="241" t="s">
        <v>20</v>
      </c>
      <c r="J21" s="240" t="s">
        <v>20</v>
      </c>
    </row>
    <row r="22" spans="1:15" ht="72.95" customHeight="1" x14ac:dyDescent="0.2">
      <c r="A22" s="243" t="s">
        <v>234</v>
      </c>
      <c r="B22" s="242"/>
      <c r="C22" s="241"/>
      <c r="D22" s="241"/>
      <c r="E22" s="241" t="s">
        <v>222</v>
      </c>
      <c r="F22" s="241" t="s">
        <v>368</v>
      </c>
      <c r="G22" s="241"/>
      <c r="H22" s="241"/>
      <c r="I22" s="241"/>
      <c r="J22" s="240"/>
    </row>
    <row r="23" spans="1:15" ht="72.95" customHeight="1" x14ac:dyDescent="0.2">
      <c r="A23" s="243" t="s">
        <v>197</v>
      </c>
      <c r="B23" s="242" t="s">
        <v>41</v>
      </c>
      <c r="C23" s="241" t="s">
        <v>41</v>
      </c>
      <c r="D23" s="241" t="s">
        <v>41</v>
      </c>
      <c r="E23" s="241" t="s">
        <v>41</v>
      </c>
      <c r="F23" s="241" t="s">
        <v>41</v>
      </c>
      <c r="G23" s="241" t="s">
        <v>41</v>
      </c>
      <c r="H23" s="241" t="s">
        <v>41</v>
      </c>
      <c r="I23" s="241" t="s">
        <v>41</v>
      </c>
      <c r="J23" s="240" t="s">
        <v>41</v>
      </c>
    </row>
    <row r="24" spans="1:15" ht="72.95" customHeight="1" x14ac:dyDescent="0.2">
      <c r="A24" s="243" t="s">
        <v>235</v>
      </c>
      <c r="B24" s="247" t="s">
        <v>25</v>
      </c>
      <c r="C24" s="246" t="s">
        <v>25</v>
      </c>
      <c r="D24" s="246" t="s">
        <v>25</v>
      </c>
      <c r="E24" s="246" t="s">
        <v>25</v>
      </c>
      <c r="F24" s="246" t="s">
        <v>25</v>
      </c>
      <c r="G24" s="246" t="s">
        <v>25</v>
      </c>
      <c r="H24" s="246" t="s">
        <v>25</v>
      </c>
      <c r="I24" s="246" t="s">
        <v>25</v>
      </c>
      <c r="J24" s="245" t="s">
        <v>25</v>
      </c>
    </row>
    <row r="25" spans="1:15" ht="95.1" customHeight="1" x14ac:dyDescent="0.2">
      <c r="A25" s="243" t="s">
        <v>236</v>
      </c>
      <c r="B25" s="242" t="s">
        <v>226</v>
      </c>
      <c r="C25" s="241" t="s">
        <v>226</v>
      </c>
      <c r="D25" s="241" t="s">
        <v>13</v>
      </c>
      <c r="E25" s="241" t="s">
        <v>226</v>
      </c>
      <c r="F25" s="241" t="s">
        <v>226</v>
      </c>
      <c r="G25" s="241" t="s">
        <v>226</v>
      </c>
      <c r="H25" s="241" t="s">
        <v>226</v>
      </c>
      <c r="I25" s="241"/>
      <c r="J25" s="240" t="s">
        <v>226</v>
      </c>
    </row>
    <row r="26" spans="1:15" ht="72.95" customHeight="1" x14ac:dyDescent="0.2">
      <c r="A26" s="243" t="s">
        <v>237</v>
      </c>
      <c r="B26" s="242" t="s">
        <v>226</v>
      </c>
      <c r="C26" s="241" t="s">
        <v>226</v>
      </c>
      <c r="D26" s="241" t="s">
        <v>13</v>
      </c>
      <c r="E26" s="241" t="s">
        <v>226</v>
      </c>
      <c r="F26" s="241" t="s">
        <v>226</v>
      </c>
      <c r="G26" s="241" t="s">
        <v>226</v>
      </c>
      <c r="H26" s="241" t="s">
        <v>226</v>
      </c>
      <c r="I26" s="241"/>
      <c r="J26" s="240" t="s">
        <v>226</v>
      </c>
    </row>
    <row r="27" spans="1:15" ht="72.95" customHeight="1" x14ac:dyDescent="0.2">
      <c r="A27" s="243" t="s">
        <v>238</v>
      </c>
      <c r="B27" s="242"/>
      <c r="C27" s="241"/>
      <c r="D27" s="241" t="s">
        <v>41</v>
      </c>
      <c r="E27" s="241"/>
      <c r="F27" s="241"/>
      <c r="G27" s="241"/>
      <c r="H27" s="241"/>
      <c r="I27" s="241"/>
      <c r="J27" s="240"/>
    </row>
    <row r="28" spans="1:15" ht="72.95" customHeight="1" x14ac:dyDescent="0.2">
      <c r="A28" s="243" t="s">
        <v>239</v>
      </c>
      <c r="B28" s="242"/>
      <c r="C28" s="241"/>
      <c r="D28" s="241" t="s">
        <v>13</v>
      </c>
      <c r="E28" s="241"/>
      <c r="F28" s="241"/>
      <c r="G28" s="241"/>
      <c r="H28" s="241"/>
      <c r="I28" s="241"/>
      <c r="J28" s="240"/>
    </row>
    <row r="29" spans="1:15" ht="72.95" customHeight="1" x14ac:dyDescent="0.2">
      <c r="A29" s="243" t="s">
        <v>240</v>
      </c>
      <c r="B29" s="242"/>
      <c r="C29" s="241"/>
      <c r="D29" s="241" t="s">
        <v>13</v>
      </c>
      <c r="E29" s="241"/>
      <c r="F29" s="241"/>
      <c r="G29" s="241"/>
      <c r="H29" s="241"/>
      <c r="I29" s="241"/>
      <c r="J29" s="240"/>
    </row>
    <row r="30" spans="1:15" ht="72.95" customHeight="1" x14ac:dyDescent="0.2">
      <c r="A30" s="243" t="s">
        <v>241</v>
      </c>
      <c r="B30" s="242"/>
      <c r="C30" s="241"/>
      <c r="D30" s="241" t="s">
        <v>13</v>
      </c>
      <c r="E30" s="241"/>
      <c r="F30" s="241"/>
      <c r="G30" s="241"/>
      <c r="H30" s="241"/>
      <c r="I30" s="241"/>
      <c r="J30" s="240"/>
    </row>
    <row r="31" spans="1:15" ht="72.95" customHeight="1" x14ac:dyDescent="0.2">
      <c r="A31" s="244" t="s">
        <v>242</v>
      </c>
      <c r="B31" s="242"/>
      <c r="C31" s="241"/>
      <c r="D31" s="241" t="s">
        <v>13</v>
      </c>
      <c r="E31" s="241"/>
      <c r="F31" s="241"/>
      <c r="G31" s="241"/>
      <c r="H31" s="241"/>
      <c r="I31" s="241"/>
      <c r="J31" s="240"/>
    </row>
    <row r="32" spans="1:15" ht="72.95" customHeight="1" x14ac:dyDescent="0.2">
      <c r="A32" s="243" t="s">
        <v>243</v>
      </c>
      <c r="B32" s="242"/>
      <c r="C32" s="241"/>
      <c r="D32" s="246" t="s">
        <v>28</v>
      </c>
      <c r="E32" s="241"/>
      <c r="F32" s="241"/>
      <c r="G32" s="241"/>
      <c r="H32" s="241"/>
      <c r="I32" s="241"/>
      <c r="J32" s="240"/>
    </row>
    <row r="33" spans="1:11" ht="72.95" customHeight="1" thickBot="1" x14ac:dyDescent="0.25">
      <c r="A33" s="239" t="s">
        <v>244</v>
      </c>
      <c r="B33" s="255"/>
      <c r="C33" s="254"/>
      <c r="D33" s="237" t="s">
        <v>32</v>
      </c>
      <c r="E33" s="254"/>
      <c r="F33" s="254"/>
      <c r="G33" s="254"/>
      <c r="H33" s="254"/>
      <c r="I33" s="254"/>
      <c r="J33" s="253"/>
    </row>
    <row r="34" spans="1:11" ht="26.1" customHeight="1" thickBot="1" x14ac:dyDescent="0.25">
      <c r="A34" s="326" t="s">
        <v>245</v>
      </c>
      <c r="B34" s="325"/>
      <c r="C34" s="325"/>
      <c r="D34" s="325"/>
      <c r="E34" s="325"/>
      <c r="F34" s="325"/>
      <c r="G34" s="325"/>
      <c r="H34" s="325"/>
      <c r="I34" s="325"/>
      <c r="J34" s="324"/>
    </row>
    <row r="35" spans="1:11" ht="188.25" customHeight="1" x14ac:dyDescent="0.2">
      <c r="A35" s="252" t="s">
        <v>409</v>
      </c>
      <c r="B35" s="251" t="s">
        <v>222</v>
      </c>
      <c r="C35" s="250" t="s">
        <v>222</v>
      </c>
      <c r="D35" s="250" t="s">
        <v>222</v>
      </c>
      <c r="E35" s="250" t="s">
        <v>222</v>
      </c>
      <c r="F35" s="250" t="s">
        <v>222</v>
      </c>
      <c r="G35" s="250" t="s">
        <v>222</v>
      </c>
      <c r="H35" s="250" t="s">
        <v>222</v>
      </c>
      <c r="I35" s="250" t="s">
        <v>222</v>
      </c>
      <c r="J35" s="249" t="s">
        <v>222</v>
      </c>
    </row>
    <row r="36" spans="1:11" ht="72.95" customHeight="1" x14ac:dyDescent="0.2">
      <c r="A36" s="248" t="s">
        <v>407</v>
      </c>
      <c r="B36" s="242" t="s">
        <v>222</v>
      </c>
      <c r="C36" s="241" t="s">
        <v>222</v>
      </c>
      <c r="D36" s="241" t="s">
        <v>222</v>
      </c>
      <c r="E36" s="241" t="s">
        <v>222</v>
      </c>
      <c r="F36" s="241" t="s">
        <v>222</v>
      </c>
      <c r="G36" s="241" t="s">
        <v>222</v>
      </c>
      <c r="H36" s="241" t="s">
        <v>222</v>
      </c>
      <c r="I36" s="241" t="s">
        <v>222</v>
      </c>
      <c r="J36" s="240" t="s">
        <v>222</v>
      </c>
    </row>
    <row r="37" spans="1:11" ht="72.95" customHeight="1" x14ac:dyDescent="0.2">
      <c r="A37" s="248" t="s">
        <v>246</v>
      </c>
      <c r="B37" s="242" t="s">
        <v>222</v>
      </c>
      <c r="C37" s="241" t="s">
        <v>222</v>
      </c>
      <c r="D37" s="241" t="s">
        <v>222</v>
      </c>
      <c r="E37" s="241" t="s">
        <v>222</v>
      </c>
      <c r="F37" s="241" t="s">
        <v>222</v>
      </c>
      <c r="G37" s="241" t="s">
        <v>222</v>
      </c>
      <c r="H37" s="241" t="s">
        <v>222</v>
      </c>
      <c r="I37" s="241" t="s">
        <v>222</v>
      </c>
      <c r="J37" s="240" t="s">
        <v>222</v>
      </c>
    </row>
    <row r="38" spans="1:11" ht="57.95" customHeight="1" x14ac:dyDescent="0.2">
      <c r="A38" s="248" t="s">
        <v>247</v>
      </c>
      <c r="B38" s="247" t="s">
        <v>38</v>
      </c>
      <c r="C38" s="246" t="s">
        <v>38</v>
      </c>
      <c r="D38" s="246" t="s">
        <v>38</v>
      </c>
      <c r="E38" s="246" t="s">
        <v>38</v>
      </c>
      <c r="F38" s="246" t="s">
        <v>38</v>
      </c>
      <c r="G38" s="246" t="s">
        <v>38</v>
      </c>
      <c r="H38" s="246" t="s">
        <v>38</v>
      </c>
      <c r="I38" s="246" t="s">
        <v>38</v>
      </c>
      <c r="J38" s="245" t="s">
        <v>38</v>
      </c>
    </row>
    <row r="39" spans="1:11" ht="57.95" customHeight="1" x14ac:dyDescent="0.2">
      <c r="A39" s="243" t="s">
        <v>248</v>
      </c>
      <c r="B39" s="242"/>
      <c r="C39" s="241"/>
      <c r="D39" s="241" t="s">
        <v>226</v>
      </c>
      <c r="E39" s="241" t="s">
        <v>222</v>
      </c>
      <c r="F39" s="241" t="s">
        <v>222</v>
      </c>
      <c r="G39" s="241"/>
      <c r="H39" s="241" t="s">
        <v>222</v>
      </c>
      <c r="I39" s="241"/>
      <c r="J39" s="240"/>
    </row>
    <row r="40" spans="1:11" ht="56.1" customHeight="1" x14ac:dyDescent="0.2">
      <c r="A40" s="244" t="s">
        <v>249</v>
      </c>
      <c r="B40" s="242"/>
      <c r="C40" s="241"/>
      <c r="D40" s="241" t="s">
        <v>14</v>
      </c>
      <c r="E40" s="241"/>
      <c r="F40" s="241"/>
      <c r="G40" s="241"/>
      <c r="H40" s="241"/>
      <c r="I40" s="241"/>
      <c r="J40" s="240"/>
    </row>
    <row r="41" spans="1:11" ht="56.1" customHeight="1" x14ac:dyDescent="0.2">
      <c r="A41" s="243" t="s">
        <v>250</v>
      </c>
      <c r="B41" s="242" t="s">
        <v>32</v>
      </c>
      <c r="C41" s="241" t="s">
        <v>32</v>
      </c>
      <c r="D41" s="241" t="s">
        <v>32</v>
      </c>
      <c r="E41" s="241" t="s">
        <v>32</v>
      </c>
      <c r="F41" s="241" t="s">
        <v>32</v>
      </c>
      <c r="G41" s="241" t="s">
        <v>32</v>
      </c>
      <c r="H41" s="241" t="s">
        <v>32</v>
      </c>
      <c r="I41" s="241" t="s">
        <v>32</v>
      </c>
      <c r="J41" s="240" t="s">
        <v>32</v>
      </c>
    </row>
    <row r="42" spans="1:11" ht="56.1" customHeight="1" thickBot="1" x14ac:dyDescent="0.25">
      <c r="A42" s="239" t="s">
        <v>251</v>
      </c>
      <c r="B42" s="238" t="s">
        <v>25</v>
      </c>
      <c r="C42" s="237" t="s">
        <v>25</v>
      </c>
      <c r="D42" s="237" t="s">
        <v>25</v>
      </c>
      <c r="E42" s="237" t="s">
        <v>25</v>
      </c>
      <c r="F42" s="237" t="s">
        <v>25</v>
      </c>
      <c r="G42" s="237" t="s">
        <v>25</v>
      </c>
      <c r="H42" s="237" t="s">
        <v>25</v>
      </c>
      <c r="I42" s="237" t="s">
        <v>25</v>
      </c>
      <c r="J42" s="236" t="s">
        <v>25</v>
      </c>
    </row>
    <row r="43" spans="1:11" ht="45.95" customHeight="1" thickBot="1" x14ac:dyDescent="0.25">
      <c r="A43" s="235"/>
      <c r="B43" s="235"/>
      <c r="C43" s="235"/>
      <c r="D43" s="235"/>
      <c r="E43" s="235"/>
      <c r="F43" s="234"/>
      <c r="G43" s="235"/>
      <c r="H43" s="234"/>
      <c r="I43" s="234"/>
      <c r="J43" s="234"/>
      <c r="K43" s="234"/>
    </row>
    <row r="44" spans="1:11" ht="36.950000000000003" customHeight="1" thickBot="1" x14ac:dyDescent="0.25">
      <c r="A44" s="289" t="s">
        <v>252</v>
      </c>
      <c r="B44" s="290"/>
      <c r="C44" s="290"/>
      <c r="D44" s="290"/>
      <c r="E44" s="291"/>
      <c r="F44" s="233"/>
      <c r="G44" s="233"/>
      <c r="H44" s="149"/>
    </row>
    <row r="45" spans="1:11" ht="36.950000000000003" customHeight="1" x14ac:dyDescent="0.2">
      <c r="A45" s="232" t="s">
        <v>158</v>
      </c>
      <c r="B45" s="292" t="s">
        <v>253</v>
      </c>
      <c r="C45" s="292"/>
      <c r="D45" s="292"/>
      <c r="E45" s="293"/>
    </row>
    <row r="46" spans="1:11" s="155" customFormat="1" ht="27" customHeight="1" x14ac:dyDescent="0.2">
      <c r="A46" s="231" t="s">
        <v>15</v>
      </c>
      <c r="B46" s="276" t="s">
        <v>403</v>
      </c>
      <c r="C46" s="276"/>
      <c r="D46" s="276"/>
      <c r="E46" s="277"/>
    </row>
    <row r="47" spans="1:11" s="155" customFormat="1" ht="27" customHeight="1" x14ac:dyDescent="0.2">
      <c r="A47" s="231" t="s">
        <v>16</v>
      </c>
      <c r="B47" s="283" t="s">
        <v>402</v>
      </c>
      <c r="C47" s="284"/>
      <c r="D47" s="284"/>
      <c r="E47" s="285"/>
    </row>
    <row r="48" spans="1:11" s="155" customFormat="1" ht="27" customHeight="1" x14ac:dyDescent="0.2">
      <c r="A48" s="231" t="s">
        <v>13</v>
      </c>
      <c r="B48" s="283" t="s">
        <v>401</v>
      </c>
      <c r="C48" s="284"/>
      <c r="D48" s="284"/>
      <c r="E48" s="285"/>
    </row>
    <row r="49" spans="1:5" s="155" customFormat="1" ht="27" customHeight="1" x14ac:dyDescent="0.2">
      <c r="A49" s="231" t="s">
        <v>30</v>
      </c>
      <c r="B49" s="276" t="s">
        <v>400</v>
      </c>
      <c r="C49" s="276"/>
      <c r="D49" s="276"/>
      <c r="E49" s="277"/>
    </row>
    <row r="50" spans="1:5" s="155" customFormat="1" ht="27" customHeight="1" x14ac:dyDescent="0.2">
      <c r="A50" s="231" t="s">
        <v>11</v>
      </c>
      <c r="B50" s="276" t="s">
        <v>399</v>
      </c>
      <c r="C50" s="276"/>
      <c r="D50" s="276"/>
      <c r="E50" s="277"/>
    </row>
    <row r="51" spans="1:5" s="155" customFormat="1" ht="27" customHeight="1" x14ac:dyDescent="0.2">
      <c r="A51" s="231" t="s">
        <v>10</v>
      </c>
      <c r="B51" s="276" t="s">
        <v>398</v>
      </c>
      <c r="C51" s="276"/>
      <c r="D51" s="276"/>
      <c r="E51" s="277"/>
    </row>
    <row r="52" spans="1:5" s="155" customFormat="1" ht="27" customHeight="1" x14ac:dyDescent="0.2">
      <c r="A52" s="231" t="s">
        <v>12</v>
      </c>
      <c r="B52" s="276" t="s">
        <v>254</v>
      </c>
      <c r="C52" s="276"/>
      <c r="D52" s="276"/>
      <c r="E52" s="277"/>
    </row>
    <row r="53" spans="1:5" s="155" customFormat="1" ht="41.1" customHeight="1" x14ac:dyDescent="0.2">
      <c r="A53" s="231" t="s">
        <v>14</v>
      </c>
      <c r="B53" s="276" t="s">
        <v>255</v>
      </c>
      <c r="C53" s="276"/>
      <c r="D53" s="276"/>
      <c r="E53" s="277"/>
    </row>
    <row r="54" spans="1:5" s="155" customFormat="1" ht="27" customHeight="1" x14ac:dyDescent="0.2">
      <c r="A54" s="231" t="s">
        <v>20</v>
      </c>
      <c r="B54" s="276" t="s">
        <v>397</v>
      </c>
      <c r="C54" s="276"/>
      <c r="D54" s="276"/>
      <c r="E54" s="277"/>
    </row>
    <row r="55" spans="1:5" s="155" customFormat="1" ht="44.1" customHeight="1" x14ac:dyDescent="0.2">
      <c r="A55" s="231" t="s">
        <v>23</v>
      </c>
      <c r="B55" s="278" t="s">
        <v>396</v>
      </c>
      <c r="C55" s="279"/>
      <c r="D55" s="279"/>
      <c r="E55" s="280"/>
    </row>
    <row r="56" spans="1:5" s="155" customFormat="1" ht="44.1" customHeight="1" x14ac:dyDescent="0.2">
      <c r="A56" s="231" t="s">
        <v>38</v>
      </c>
      <c r="B56" s="281" t="s">
        <v>395</v>
      </c>
      <c r="C56" s="281"/>
      <c r="D56" s="281"/>
      <c r="E56" s="282"/>
    </row>
    <row r="57" spans="1:5" s="155" customFormat="1" ht="39.950000000000003" customHeight="1" x14ac:dyDescent="0.2">
      <c r="A57" s="231" t="s">
        <v>35</v>
      </c>
      <c r="B57" s="281" t="s">
        <v>394</v>
      </c>
      <c r="C57" s="281"/>
      <c r="D57" s="281"/>
      <c r="E57" s="282"/>
    </row>
    <row r="58" spans="1:5" s="155" customFormat="1" ht="39.950000000000003" customHeight="1" x14ac:dyDescent="0.2">
      <c r="A58" s="231" t="s">
        <v>32</v>
      </c>
      <c r="B58" s="281" t="s">
        <v>393</v>
      </c>
      <c r="C58" s="281"/>
      <c r="D58" s="281"/>
      <c r="E58" s="282"/>
    </row>
    <row r="59" spans="1:5" s="155" customFormat="1" ht="39.950000000000003" customHeight="1" x14ac:dyDescent="0.2">
      <c r="A59" s="231" t="s">
        <v>28</v>
      </c>
      <c r="B59" s="281" t="s">
        <v>392</v>
      </c>
      <c r="C59" s="281"/>
      <c r="D59" s="281"/>
      <c r="E59" s="282"/>
    </row>
    <row r="60" spans="1:5" x14ac:dyDescent="0.2">
      <c r="A60" s="231" t="s">
        <v>25</v>
      </c>
      <c r="B60" s="283" t="s">
        <v>391</v>
      </c>
      <c r="C60" s="284"/>
      <c r="D60" s="284"/>
      <c r="E60" s="285"/>
    </row>
    <row r="61" spans="1:5" x14ac:dyDescent="0.2">
      <c r="A61" s="231" t="s">
        <v>41</v>
      </c>
      <c r="B61" s="276" t="s">
        <v>42</v>
      </c>
      <c r="C61" s="276"/>
      <c r="D61" s="276"/>
      <c r="E61" s="277"/>
    </row>
    <row r="62" spans="1:5" ht="15" thickBot="1" x14ac:dyDescent="0.25">
      <c r="A62" s="230" t="s">
        <v>222</v>
      </c>
      <c r="B62" s="274" t="s">
        <v>256</v>
      </c>
      <c r="C62" s="274"/>
      <c r="D62" s="274"/>
      <c r="E62" s="275"/>
    </row>
  </sheetData>
  <mergeCells count="22">
    <mergeCell ref="B4:J4"/>
    <mergeCell ref="A7:J7"/>
    <mergeCell ref="A34:J34"/>
    <mergeCell ref="A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9:E59"/>
    <mergeCell ref="B60:E60"/>
    <mergeCell ref="B61:E61"/>
    <mergeCell ref="B62:E62"/>
    <mergeCell ref="B53:E53"/>
    <mergeCell ref="B54:E54"/>
    <mergeCell ref="B55:E55"/>
    <mergeCell ref="B56:E56"/>
    <mergeCell ref="B57:E57"/>
    <mergeCell ref="B58:E58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showGridLines="0" zoomScale="125" zoomScaleNormal="125" zoomScalePageLayoutView="125" workbookViewId="0">
      <selection activeCell="G9" sqref="G9"/>
    </sheetView>
  </sheetViews>
  <sheetFormatPr baseColWidth="10" defaultColWidth="11.42578125" defaultRowHeight="35.1" customHeight="1" x14ac:dyDescent="0.2"/>
  <cols>
    <col min="1" max="1" width="60.140625" style="167" customWidth="1"/>
    <col min="2" max="2" width="82.85546875" style="167" customWidth="1"/>
    <col min="3" max="256" width="11.42578125" style="158"/>
    <col min="257" max="257" width="60.140625" style="158" customWidth="1"/>
    <col min="258" max="258" width="82.85546875" style="158" customWidth="1"/>
    <col min="259" max="512" width="11.42578125" style="158"/>
    <col min="513" max="513" width="60.140625" style="158" customWidth="1"/>
    <col min="514" max="514" width="82.85546875" style="158" customWidth="1"/>
    <col min="515" max="768" width="11.42578125" style="158"/>
    <col min="769" max="769" width="60.140625" style="158" customWidth="1"/>
    <col min="770" max="770" width="82.85546875" style="158" customWidth="1"/>
    <col min="771" max="1024" width="11.42578125" style="158"/>
    <col min="1025" max="1025" width="60.140625" style="158" customWidth="1"/>
    <col min="1026" max="1026" width="82.85546875" style="158" customWidth="1"/>
    <col min="1027" max="1280" width="11.42578125" style="158"/>
    <col min="1281" max="1281" width="60.140625" style="158" customWidth="1"/>
    <col min="1282" max="1282" width="82.85546875" style="158" customWidth="1"/>
    <col min="1283" max="1536" width="11.42578125" style="158"/>
    <col min="1537" max="1537" width="60.140625" style="158" customWidth="1"/>
    <col min="1538" max="1538" width="82.85546875" style="158" customWidth="1"/>
    <col min="1539" max="1792" width="11.42578125" style="158"/>
    <col min="1793" max="1793" width="60.140625" style="158" customWidth="1"/>
    <col min="1794" max="1794" width="82.85546875" style="158" customWidth="1"/>
    <col min="1795" max="2048" width="11.42578125" style="158"/>
    <col min="2049" max="2049" width="60.140625" style="158" customWidth="1"/>
    <col min="2050" max="2050" width="82.85546875" style="158" customWidth="1"/>
    <col min="2051" max="2304" width="11.42578125" style="158"/>
    <col min="2305" max="2305" width="60.140625" style="158" customWidth="1"/>
    <col min="2306" max="2306" width="82.85546875" style="158" customWidth="1"/>
    <col min="2307" max="2560" width="11.42578125" style="158"/>
    <col min="2561" max="2561" width="60.140625" style="158" customWidth="1"/>
    <col min="2562" max="2562" width="82.85546875" style="158" customWidth="1"/>
    <col min="2563" max="2816" width="11.42578125" style="158"/>
    <col min="2817" max="2817" width="60.140625" style="158" customWidth="1"/>
    <col min="2818" max="2818" width="82.85546875" style="158" customWidth="1"/>
    <col min="2819" max="3072" width="11.42578125" style="158"/>
    <col min="3073" max="3073" width="60.140625" style="158" customWidth="1"/>
    <col min="3074" max="3074" width="82.85546875" style="158" customWidth="1"/>
    <col min="3075" max="3328" width="11.42578125" style="158"/>
    <col min="3329" max="3329" width="60.140625" style="158" customWidth="1"/>
    <col min="3330" max="3330" width="82.85546875" style="158" customWidth="1"/>
    <col min="3331" max="3584" width="11.42578125" style="158"/>
    <col min="3585" max="3585" width="60.140625" style="158" customWidth="1"/>
    <col min="3586" max="3586" width="82.85546875" style="158" customWidth="1"/>
    <col min="3587" max="3840" width="11.42578125" style="158"/>
    <col min="3841" max="3841" width="60.140625" style="158" customWidth="1"/>
    <col min="3842" max="3842" width="82.85546875" style="158" customWidth="1"/>
    <col min="3843" max="4096" width="11.42578125" style="158"/>
    <col min="4097" max="4097" width="60.140625" style="158" customWidth="1"/>
    <col min="4098" max="4098" width="82.85546875" style="158" customWidth="1"/>
    <col min="4099" max="4352" width="11.42578125" style="158"/>
    <col min="4353" max="4353" width="60.140625" style="158" customWidth="1"/>
    <col min="4354" max="4354" width="82.85546875" style="158" customWidth="1"/>
    <col min="4355" max="4608" width="11.42578125" style="158"/>
    <col min="4609" max="4609" width="60.140625" style="158" customWidth="1"/>
    <col min="4610" max="4610" width="82.85546875" style="158" customWidth="1"/>
    <col min="4611" max="4864" width="11.42578125" style="158"/>
    <col min="4865" max="4865" width="60.140625" style="158" customWidth="1"/>
    <col min="4866" max="4866" width="82.85546875" style="158" customWidth="1"/>
    <col min="4867" max="5120" width="11.42578125" style="158"/>
    <col min="5121" max="5121" width="60.140625" style="158" customWidth="1"/>
    <col min="5122" max="5122" width="82.85546875" style="158" customWidth="1"/>
    <col min="5123" max="5376" width="11.42578125" style="158"/>
    <col min="5377" max="5377" width="60.140625" style="158" customWidth="1"/>
    <col min="5378" max="5378" width="82.85546875" style="158" customWidth="1"/>
    <col min="5379" max="5632" width="11.42578125" style="158"/>
    <col min="5633" max="5633" width="60.140625" style="158" customWidth="1"/>
    <col min="5634" max="5634" width="82.85546875" style="158" customWidth="1"/>
    <col min="5635" max="5888" width="11.42578125" style="158"/>
    <col min="5889" max="5889" width="60.140625" style="158" customWidth="1"/>
    <col min="5890" max="5890" width="82.85546875" style="158" customWidth="1"/>
    <col min="5891" max="6144" width="11.42578125" style="158"/>
    <col min="6145" max="6145" width="60.140625" style="158" customWidth="1"/>
    <col min="6146" max="6146" width="82.85546875" style="158" customWidth="1"/>
    <col min="6147" max="6400" width="11.42578125" style="158"/>
    <col min="6401" max="6401" width="60.140625" style="158" customWidth="1"/>
    <col min="6402" max="6402" width="82.85546875" style="158" customWidth="1"/>
    <col min="6403" max="6656" width="11.42578125" style="158"/>
    <col min="6657" max="6657" width="60.140625" style="158" customWidth="1"/>
    <col min="6658" max="6658" width="82.85546875" style="158" customWidth="1"/>
    <col min="6659" max="6912" width="11.42578125" style="158"/>
    <col min="6913" max="6913" width="60.140625" style="158" customWidth="1"/>
    <col min="6914" max="6914" width="82.85546875" style="158" customWidth="1"/>
    <col min="6915" max="7168" width="11.42578125" style="158"/>
    <col min="7169" max="7169" width="60.140625" style="158" customWidth="1"/>
    <col min="7170" max="7170" width="82.85546875" style="158" customWidth="1"/>
    <col min="7171" max="7424" width="11.42578125" style="158"/>
    <col min="7425" max="7425" width="60.140625" style="158" customWidth="1"/>
    <col min="7426" max="7426" width="82.85546875" style="158" customWidth="1"/>
    <col min="7427" max="7680" width="11.42578125" style="158"/>
    <col min="7681" max="7681" width="60.140625" style="158" customWidth="1"/>
    <col min="7682" max="7682" width="82.85546875" style="158" customWidth="1"/>
    <col min="7683" max="7936" width="11.42578125" style="158"/>
    <col min="7937" max="7937" width="60.140625" style="158" customWidth="1"/>
    <col min="7938" max="7938" width="82.85546875" style="158" customWidth="1"/>
    <col min="7939" max="8192" width="11.42578125" style="158"/>
    <col min="8193" max="8193" width="60.140625" style="158" customWidth="1"/>
    <col min="8194" max="8194" width="82.85546875" style="158" customWidth="1"/>
    <col min="8195" max="8448" width="11.42578125" style="158"/>
    <col min="8449" max="8449" width="60.140625" style="158" customWidth="1"/>
    <col min="8450" max="8450" width="82.85546875" style="158" customWidth="1"/>
    <col min="8451" max="8704" width="11.42578125" style="158"/>
    <col min="8705" max="8705" width="60.140625" style="158" customWidth="1"/>
    <col min="8706" max="8706" width="82.85546875" style="158" customWidth="1"/>
    <col min="8707" max="8960" width="11.42578125" style="158"/>
    <col min="8961" max="8961" width="60.140625" style="158" customWidth="1"/>
    <col min="8962" max="8962" width="82.85546875" style="158" customWidth="1"/>
    <col min="8963" max="9216" width="11.42578125" style="158"/>
    <col min="9217" max="9217" width="60.140625" style="158" customWidth="1"/>
    <col min="9218" max="9218" width="82.85546875" style="158" customWidth="1"/>
    <col min="9219" max="9472" width="11.42578125" style="158"/>
    <col min="9473" max="9473" width="60.140625" style="158" customWidth="1"/>
    <col min="9474" max="9474" width="82.85546875" style="158" customWidth="1"/>
    <col min="9475" max="9728" width="11.42578125" style="158"/>
    <col min="9729" max="9729" width="60.140625" style="158" customWidth="1"/>
    <col min="9730" max="9730" width="82.85546875" style="158" customWidth="1"/>
    <col min="9731" max="9984" width="11.42578125" style="158"/>
    <col min="9985" max="9985" width="60.140625" style="158" customWidth="1"/>
    <col min="9986" max="9986" width="82.85546875" style="158" customWidth="1"/>
    <col min="9987" max="10240" width="11.42578125" style="158"/>
    <col min="10241" max="10241" width="60.140625" style="158" customWidth="1"/>
    <col min="10242" max="10242" width="82.85546875" style="158" customWidth="1"/>
    <col min="10243" max="10496" width="11.42578125" style="158"/>
    <col min="10497" max="10497" width="60.140625" style="158" customWidth="1"/>
    <col min="10498" max="10498" width="82.85546875" style="158" customWidth="1"/>
    <col min="10499" max="10752" width="11.42578125" style="158"/>
    <col min="10753" max="10753" width="60.140625" style="158" customWidth="1"/>
    <col min="10754" max="10754" width="82.85546875" style="158" customWidth="1"/>
    <col min="10755" max="11008" width="11.42578125" style="158"/>
    <col min="11009" max="11009" width="60.140625" style="158" customWidth="1"/>
    <col min="11010" max="11010" width="82.85546875" style="158" customWidth="1"/>
    <col min="11011" max="11264" width="11.42578125" style="158"/>
    <col min="11265" max="11265" width="60.140625" style="158" customWidth="1"/>
    <col min="11266" max="11266" width="82.85546875" style="158" customWidth="1"/>
    <col min="11267" max="11520" width="11.42578125" style="158"/>
    <col min="11521" max="11521" width="60.140625" style="158" customWidth="1"/>
    <col min="11522" max="11522" width="82.85546875" style="158" customWidth="1"/>
    <col min="11523" max="11776" width="11.42578125" style="158"/>
    <col min="11777" max="11777" width="60.140625" style="158" customWidth="1"/>
    <col min="11778" max="11778" width="82.85546875" style="158" customWidth="1"/>
    <col min="11779" max="12032" width="11.42578125" style="158"/>
    <col min="12033" max="12033" width="60.140625" style="158" customWidth="1"/>
    <col min="12034" max="12034" width="82.85546875" style="158" customWidth="1"/>
    <col min="12035" max="12288" width="11.42578125" style="158"/>
    <col min="12289" max="12289" width="60.140625" style="158" customWidth="1"/>
    <col min="12290" max="12290" width="82.85546875" style="158" customWidth="1"/>
    <col min="12291" max="12544" width="11.42578125" style="158"/>
    <col min="12545" max="12545" width="60.140625" style="158" customWidth="1"/>
    <col min="12546" max="12546" width="82.85546875" style="158" customWidth="1"/>
    <col min="12547" max="12800" width="11.42578125" style="158"/>
    <col min="12801" max="12801" width="60.140625" style="158" customWidth="1"/>
    <col min="12802" max="12802" width="82.85546875" style="158" customWidth="1"/>
    <col min="12803" max="13056" width="11.42578125" style="158"/>
    <col min="13057" max="13057" width="60.140625" style="158" customWidth="1"/>
    <col min="13058" max="13058" width="82.85546875" style="158" customWidth="1"/>
    <col min="13059" max="13312" width="11.42578125" style="158"/>
    <col min="13313" max="13313" width="60.140625" style="158" customWidth="1"/>
    <col min="13314" max="13314" width="82.85546875" style="158" customWidth="1"/>
    <col min="13315" max="13568" width="11.42578125" style="158"/>
    <col min="13569" max="13569" width="60.140625" style="158" customWidth="1"/>
    <col min="13570" max="13570" width="82.85546875" style="158" customWidth="1"/>
    <col min="13571" max="13824" width="11.42578125" style="158"/>
    <col min="13825" max="13825" width="60.140625" style="158" customWidth="1"/>
    <col min="13826" max="13826" width="82.85546875" style="158" customWidth="1"/>
    <col min="13827" max="14080" width="11.42578125" style="158"/>
    <col min="14081" max="14081" width="60.140625" style="158" customWidth="1"/>
    <col min="14082" max="14082" width="82.85546875" style="158" customWidth="1"/>
    <col min="14083" max="14336" width="11.42578125" style="158"/>
    <col min="14337" max="14337" width="60.140625" style="158" customWidth="1"/>
    <col min="14338" max="14338" width="82.85546875" style="158" customWidth="1"/>
    <col min="14339" max="14592" width="11.42578125" style="158"/>
    <col min="14593" max="14593" width="60.140625" style="158" customWidth="1"/>
    <col min="14594" max="14594" width="82.85546875" style="158" customWidth="1"/>
    <col min="14595" max="14848" width="11.42578125" style="158"/>
    <col min="14849" max="14849" width="60.140625" style="158" customWidth="1"/>
    <col min="14850" max="14850" width="82.85546875" style="158" customWidth="1"/>
    <col min="14851" max="15104" width="11.42578125" style="158"/>
    <col min="15105" max="15105" width="60.140625" style="158" customWidth="1"/>
    <col min="15106" max="15106" width="82.85546875" style="158" customWidth="1"/>
    <col min="15107" max="15360" width="11.42578125" style="158"/>
    <col min="15361" max="15361" width="60.140625" style="158" customWidth="1"/>
    <col min="15362" max="15362" width="82.85546875" style="158" customWidth="1"/>
    <col min="15363" max="15616" width="11.42578125" style="158"/>
    <col min="15617" max="15617" width="60.140625" style="158" customWidth="1"/>
    <col min="15618" max="15618" width="82.85546875" style="158" customWidth="1"/>
    <col min="15619" max="15872" width="11.42578125" style="158"/>
    <col min="15873" max="15873" width="60.140625" style="158" customWidth="1"/>
    <col min="15874" max="15874" width="82.85546875" style="158" customWidth="1"/>
    <col min="15875" max="16128" width="11.42578125" style="158"/>
    <col min="16129" max="16129" width="60.140625" style="158" customWidth="1"/>
    <col min="16130" max="16130" width="82.85546875" style="158" customWidth="1"/>
    <col min="16131" max="16384" width="11.42578125" style="158"/>
  </cols>
  <sheetData>
    <row r="1" spans="1:2" ht="35.1" customHeight="1" x14ac:dyDescent="0.2">
      <c r="A1" s="156" t="s">
        <v>257</v>
      </c>
      <c r="B1" s="157" t="s">
        <v>258</v>
      </c>
    </row>
    <row r="2" spans="1:2" ht="35.1" customHeight="1" x14ac:dyDescent="0.2">
      <c r="A2" s="159"/>
      <c r="B2" s="160" t="s">
        <v>259</v>
      </c>
    </row>
    <row r="3" spans="1:2" s="162" customFormat="1" ht="15" customHeight="1" thickBot="1" x14ac:dyDescent="0.25">
      <c r="A3" s="158"/>
      <c r="B3" s="161"/>
    </row>
    <row r="4" spans="1:2" ht="17.100000000000001" customHeight="1" x14ac:dyDescent="0.2">
      <c r="A4" s="297" t="s">
        <v>260</v>
      </c>
      <c r="B4" s="299" t="s">
        <v>175</v>
      </c>
    </row>
    <row r="5" spans="1:2" ht="17.100000000000001" customHeight="1" thickBot="1" x14ac:dyDescent="0.25">
      <c r="A5" s="298"/>
      <c r="B5" s="300"/>
    </row>
    <row r="6" spans="1:2" s="163" customFormat="1" ht="35.1" customHeight="1" x14ac:dyDescent="0.2">
      <c r="A6" s="301" t="s">
        <v>261</v>
      </c>
      <c r="B6" s="301"/>
    </row>
    <row r="7" spans="1:2" ht="57" customHeight="1" x14ac:dyDescent="0.2">
      <c r="A7" s="164" t="s">
        <v>262</v>
      </c>
      <c r="B7" s="164" t="s">
        <v>263</v>
      </c>
    </row>
    <row r="8" spans="1:2" ht="53.1" customHeight="1" x14ac:dyDescent="0.2">
      <c r="A8" s="164" t="s">
        <v>264</v>
      </c>
      <c r="B8" s="164" t="s">
        <v>265</v>
      </c>
    </row>
    <row r="9" spans="1:2" ht="57.95" customHeight="1" x14ac:dyDescent="0.2">
      <c r="A9" s="164" t="s">
        <v>266</v>
      </c>
      <c r="B9" s="164" t="s">
        <v>267</v>
      </c>
    </row>
    <row r="10" spans="1:2" ht="53.1" customHeight="1" x14ac:dyDescent="0.2">
      <c r="A10" s="164" t="s">
        <v>268</v>
      </c>
      <c r="B10" s="164" t="s">
        <v>269</v>
      </c>
    </row>
    <row r="11" spans="1:2" ht="53.1" customHeight="1" x14ac:dyDescent="0.2">
      <c r="A11" s="164" t="s">
        <v>270</v>
      </c>
      <c r="B11" s="164" t="s">
        <v>271</v>
      </c>
    </row>
    <row r="12" spans="1:2" ht="53.1" customHeight="1" x14ac:dyDescent="0.2">
      <c r="A12" s="164" t="s">
        <v>272</v>
      </c>
      <c r="B12" s="164" t="s">
        <v>273</v>
      </c>
    </row>
    <row r="13" spans="1:2" ht="53.1" customHeight="1" x14ac:dyDescent="0.2">
      <c r="A13" s="164" t="s">
        <v>274</v>
      </c>
      <c r="B13" s="164" t="s">
        <v>275</v>
      </c>
    </row>
    <row r="14" spans="1:2" ht="125.1" customHeight="1" x14ac:dyDescent="0.2">
      <c r="A14" s="302" t="s">
        <v>276</v>
      </c>
      <c r="B14" s="303"/>
    </row>
    <row r="15" spans="1:2" ht="53.1" customHeight="1" x14ac:dyDescent="0.2">
      <c r="A15" s="294" t="s">
        <v>277</v>
      </c>
      <c r="B15" s="295"/>
    </row>
    <row r="16" spans="1:2" ht="53.1" customHeight="1" x14ac:dyDescent="0.2">
      <c r="A16" s="164" t="s">
        <v>278</v>
      </c>
      <c r="B16" s="164" t="s">
        <v>279</v>
      </c>
    </row>
    <row r="17" spans="1:2" ht="69" customHeight="1" x14ac:dyDescent="0.2">
      <c r="A17" s="164" t="s">
        <v>280</v>
      </c>
      <c r="B17" s="164" t="s">
        <v>281</v>
      </c>
    </row>
    <row r="18" spans="1:2" ht="78.95" customHeight="1" x14ac:dyDescent="0.2">
      <c r="A18" s="164" t="s">
        <v>282</v>
      </c>
      <c r="B18" s="164" t="s">
        <v>283</v>
      </c>
    </row>
    <row r="19" spans="1:2" ht="53.1" customHeight="1" x14ac:dyDescent="0.2">
      <c r="A19" s="164" t="s">
        <v>284</v>
      </c>
      <c r="B19" s="164" t="s">
        <v>285</v>
      </c>
    </row>
    <row r="20" spans="1:2" ht="53.1" customHeight="1" x14ac:dyDescent="0.2">
      <c r="A20" s="164" t="s">
        <v>286</v>
      </c>
      <c r="B20" s="164" t="s">
        <v>287</v>
      </c>
    </row>
    <row r="21" spans="1:2" ht="53.1" customHeight="1" x14ac:dyDescent="0.2">
      <c r="A21" s="164" t="s">
        <v>288</v>
      </c>
      <c r="B21" s="164" t="s">
        <v>289</v>
      </c>
    </row>
    <row r="22" spans="1:2" ht="53.1" customHeight="1" x14ac:dyDescent="0.2">
      <c r="A22" s="164" t="s">
        <v>290</v>
      </c>
      <c r="B22" s="164" t="s">
        <v>291</v>
      </c>
    </row>
    <row r="23" spans="1:2" ht="53.1" customHeight="1" x14ac:dyDescent="0.2">
      <c r="A23" s="164" t="s">
        <v>292</v>
      </c>
      <c r="B23" s="164" t="s">
        <v>293</v>
      </c>
    </row>
    <row r="24" spans="1:2" ht="53.1" customHeight="1" x14ac:dyDescent="0.2">
      <c r="A24" s="164" t="s">
        <v>294</v>
      </c>
      <c r="B24" s="164" t="s">
        <v>295</v>
      </c>
    </row>
    <row r="25" spans="1:2" ht="53.1" customHeight="1" x14ac:dyDescent="0.2">
      <c r="A25" s="164" t="s">
        <v>296</v>
      </c>
      <c r="B25" s="164" t="s">
        <v>297</v>
      </c>
    </row>
    <row r="26" spans="1:2" ht="53.1" customHeight="1" x14ac:dyDescent="0.2">
      <c r="A26" s="164" t="s">
        <v>298</v>
      </c>
      <c r="B26" s="164" t="s">
        <v>299</v>
      </c>
    </row>
    <row r="27" spans="1:2" ht="53.1" customHeight="1" x14ac:dyDescent="0.2">
      <c r="A27" s="296" t="s">
        <v>300</v>
      </c>
      <c r="B27" s="295"/>
    </row>
    <row r="28" spans="1:2" ht="53.1" customHeight="1" x14ac:dyDescent="0.2">
      <c r="A28" s="164" t="s">
        <v>301</v>
      </c>
      <c r="B28" s="164" t="s">
        <v>302</v>
      </c>
    </row>
    <row r="29" spans="1:2" ht="53.1" customHeight="1" x14ac:dyDescent="0.2">
      <c r="A29" s="164" t="s">
        <v>303</v>
      </c>
      <c r="B29" s="164" t="s">
        <v>295</v>
      </c>
    </row>
    <row r="30" spans="1:2" ht="53.1" customHeight="1" x14ac:dyDescent="0.2">
      <c r="A30" s="164" t="s">
        <v>304</v>
      </c>
      <c r="B30" s="164" t="s">
        <v>305</v>
      </c>
    </row>
    <row r="31" spans="1:2" ht="53.1" customHeight="1" x14ac:dyDescent="0.2">
      <c r="A31" s="164" t="s">
        <v>306</v>
      </c>
      <c r="B31" s="164" t="s">
        <v>307</v>
      </c>
    </row>
    <row r="32" spans="1:2" ht="53.1" customHeight="1" x14ac:dyDescent="0.2">
      <c r="A32" s="164" t="s">
        <v>308</v>
      </c>
      <c r="B32" s="164" t="s">
        <v>309</v>
      </c>
    </row>
    <row r="33" spans="1:2" ht="53.1" customHeight="1" x14ac:dyDescent="0.2">
      <c r="A33" s="164" t="s">
        <v>310</v>
      </c>
      <c r="B33" s="164" t="s">
        <v>295</v>
      </c>
    </row>
    <row r="34" spans="1:2" ht="53.1" customHeight="1" x14ac:dyDescent="0.2">
      <c r="A34" s="164" t="s">
        <v>298</v>
      </c>
      <c r="B34" s="164" t="s">
        <v>299</v>
      </c>
    </row>
    <row r="35" spans="1:2" ht="53.1" customHeight="1" x14ac:dyDescent="0.2">
      <c r="A35" s="164" t="s">
        <v>296</v>
      </c>
      <c r="B35" s="164" t="s">
        <v>311</v>
      </c>
    </row>
    <row r="36" spans="1:2" ht="53.1" customHeight="1" x14ac:dyDescent="0.2">
      <c r="A36" s="294" t="s">
        <v>312</v>
      </c>
      <c r="B36" s="295"/>
    </row>
    <row r="37" spans="1:2" ht="69" customHeight="1" x14ac:dyDescent="0.2">
      <c r="A37" s="164" t="s">
        <v>313</v>
      </c>
      <c r="B37" s="165" t="s">
        <v>314</v>
      </c>
    </row>
    <row r="38" spans="1:2" ht="35.1" customHeight="1" x14ac:dyDescent="0.2">
      <c r="A38" s="296" t="s">
        <v>315</v>
      </c>
      <c r="B38" s="295"/>
    </row>
    <row r="39" spans="1:2" ht="93.95" customHeight="1" x14ac:dyDescent="0.2">
      <c r="A39" s="166" t="s">
        <v>316</v>
      </c>
      <c r="B39" s="166" t="s">
        <v>317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honeticPr fontId="19" type="noConversion"/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view="pageLayout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76"/>
      <c r="B1" s="177"/>
      <c r="C1" s="177"/>
      <c r="D1" s="178"/>
      <c r="E1" s="179"/>
      <c r="F1" s="179"/>
      <c r="G1" s="180"/>
      <c r="H1" s="180"/>
    </row>
    <row r="2" spans="1:8" ht="15" customHeight="1" x14ac:dyDescent="0.2">
      <c r="A2" s="181"/>
      <c r="B2" s="180"/>
      <c r="C2" s="180"/>
      <c r="D2" s="182"/>
      <c r="E2" s="183"/>
      <c r="F2" s="180"/>
      <c r="G2" s="180"/>
      <c r="H2" s="180"/>
    </row>
    <row r="3" spans="1:8" ht="15" customHeight="1" x14ac:dyDescent="0.2">
      <c r="A3" s="179"/>
      <c r="B3" s="180"/>
      <c r="C3" s="184" t="s">
        <v>43</v>
      </c>
      <c r="D3" s="304"/>
      <c r="E3" s="305"/>
      <c r="F3" s="180"/>
      <c r="G3" s="180"/>
      <c r="H3" s="180"/>
    </row>
    <row r="4" spans="1:8" ht="15" customHeight="1" x14ac:dyDescent="0.2">
      <c r="A4" s="179"/>
      <c r="B4" s="180"/>
      <c r="C4" s="185"/>
      <c r="D4" s="186"/>
      <c r="E4" s="180"/>
      <c r="F4" s="180"/>
      <c r="G4" s="180"/>
      <c r="H4" s="180"/>
    </row>
    <row r="5" spans="1:8" ht="15" customHeight="1" x14ac:dyDescent="0.2">
      <c r="A5" s="179" t="s">
        <v>44</v>
      </c>
      <c r="B5" s="180"/>
      <c r="C5" s="185"/>
      <c r="D5" s="186"/>
      <c r="E5" s="180"/>
      <c r="F5" s="180"/>
      <c r="G5" s="180"/>
      <c r="H5" s="180"/>
    </row>
    <row r="6" spans="1:8" ht="15" customHeight="1" x14ac:dyDescent="0.2">
      <c r="A6" s="179"/>
      <c r="B6" s="180"/>
      <c r="C6" s="180"/>
      <c r="D6" s="186"/>
      <c r="E6" s="180"/>
      <c r="F6" s="180"/>
      <c r="G6" s="180"/>
      <c r="H6" s="180"/>
    </row>
    <row r="7" spans="1:8" ht="15" customHeight="1" thickBot="1" x14ac:dyDescent="0.25">
      <c r="A7" s="181"/>
      <c r="B7" s="180"/>
      <c r="C7" s="180"/>
      <c r="D7" s="186"/>
      <c r="E7" s="180"/>
      <c r="F7" s="180"/>
      <c r="G7" s="180"/>
      <c r="H7" s="180"/>
    </row>
    <row r="8" spans="1:8" s="36" customFormat="1" ht="15" customHeight="1" thickTop="1" x14ac:dyDescent="0.2">
      <c r="A8" s="41"/>
      <c r="B8" s="187" t="s">
        <v>45</v>
      </c>
      <c r="C8" s="188">
        <v>1</v>
      </c>
      <c r="D8" s="42" t="s">
        <v>160</v>
      </c>
      <c r="E8" s="43"/>
      <c r="F8" s="179"/>
      <c r="G8" s="42" t="s">
        <v>161</v>
      </c>
      <c r="H8" s="43"/>
    </row>
    <row r="9" spans="1:8" s="36" customFormat="1" ht="15" customHeight="1" x14ac:dyDescent="0.2">
      <c r="A9" s="44"/>
      <c r="B9" s="189" t="s">
        <v>46</v>
      </c>
      <c r="C9" s="190" t="s">
        <v>322</v>
      </c>
      <c r="D9" s="45" t="s">
        <v>47</v>
      </c>
      <c r="E9" s="46" t="s">
        <v>48</v>
      </c>
      <c r="F9" s="179"/>
      <c r="G9" s="45" t="s">
        <v>47</v>
      </c>
      <c r="H9" s="46" t="s">
        <v>48</v>
      </c>
    </row>
    <row r="10" spans="1:8" s="47" customFormat="1" ht="20.100000000000001" customHeight="1" x14ac:dyDescent="0.2">
      <c r="A10" s="191"/>
      <c r="B10" s="192" t="s">
        <v>162</v>
      </c>
      <c r="C10" s="189"/>
      <c r="D10" s="193">
        <v>1</v>
      </c>
      <c r="E10" s="89"/>
      <c r="F10" s="194"/>
      <c r="G10" s="193">
        <v>1</v>
      </c>
      <c r="H10" s="89"/>
    </row>
    <row r="11" spans="1:8" ht="15" customHeight="1" x14ac:dyDescent="0.2">
      <c r="A11" s="195" t="s">
        <v>49</v>
      </c>
      <c r="B11" s="196" t="s">
        <v>50</v>
      </c>
      <c r="C11" s="192"/>
      <c r="D11" s="197"/>
      <c r="E11" s="198"/>
      <c r="F11" s="180"/>
      <c r="G11" s="199"/>
      <c r="H11" s="198"/>
    </row>
    <row r="12" spans="1:8" ht="15" customHeight="1" x14ac:dyDescent="0.2">
      <c r="A12" s="195" t="s">
        <v>51</v>
      </c>
      <c r="B12" s="196" t="s">
        <v>52</v>
      </c>
      <c r="C12" s="192"/>
      <c r="D12" s="197"/>
      <c r="E12" s="198"/>
      <c r="F12" s="180"/>
      <c r="G12" s="199"/>
      <c r="H12" s="198"/>
    </row>
    <row r="13" spans="1:8" ht="12.75" x14ac:dyDescent="0.2">
      <c r="A13" s="200" t="s">
        <v>53</v>
      </c>
      <c r="B13" s="201" t="s">
        <v>54</v>
      </c>
      <c r="C13" s="189"/>
      <c r="D13" s="90"/>
      <c r="E13" s="202">
        <f>D13*$E$10</f>
        <v>0</v>
      </c>
      <c r="F13" s="180"/>
      <c r="G13" s="90"/>
      <c r="H13" s="202">
        <f>G13*$H$10</f>
        <v>0</v>
      </c>
    </row>
    <row r="14" spans="1:8" ht="12.75" x14ac:dyDescent="0.2">
      <c r="A14" s="200" t="s">
        <v>55</v>
      </c>
      <c r="B14" s="201" t="s">
        <v>56</v>
      </c>
      <c r="C14" s="189"/>
      <c r="D14" s="90"/>
      <c r="E14" s="202">
        <f>D14*$E$10</f>
        <v>0</v>
      </c>
      <c r="F14" s="180"/>
      <c r="G14" s="90"/>
      <c r="H14" s="202">
        <f>G14*$H$10</f>
        <v>0</v>
      </c>
    </row>
    <row r="15" spans="1:8" ht="12.75" x14ac:dyDescent="0.2">
      <c r="A15" s="200" t="s">
        <v>57</v>
      </c>
      <c r="B15" s="201" t="s">
        <v>58</v>
      </c>
      <c r="C15" s="189"/>
      <c r="D15" s="90"/>
      <c r="E15" s="202">
        <f>D15*$E$10</f>
        <v>0</v>
      </c>
      <c r="F15" s="180"/>
      <c r="G15" s="203"/>
      <c r="H15" s="202"/>
    </row>
    <row r="16" spans="1:8" ht="12.75" x14ac:dyDescent="0.2">
      <c r="A16" s="200" t="s">
        <v>59</v>
      </c>
      <c r="B16" s="201" t="s">
        <v>60</v>
      </c>
      <c r="C16" s="189"/>
      <c r="D16" s="90"/>
      <c r="E16" s="202">
        <f>D16*$E$10</f>
        <v>0</v>
      </c>
      <c r="F16" s="180"/>
      <c r="G16" s="203"/>
      <c r="H16" s="202"/>
    </row>
    <row r="17" spans="1:8" ht="12.75" x14ac:dyDescent="0.2">
      <c r="A17" s="200" t="s">
        <v>159</v>
      </c>
      <c r="B17" s="204" t="s">
        <v>163</v>
      </c>
      <c r="C17" s="205"/>
      <c r="D17" s="91"/>
      <c r="E17" s="202">
        <f>D17*$E$10</f>
        <v>0</v>
      </c>
      <c r="F17" s="180"/>
      <c r="G17" s="91"/>
      <c r="H17" s="202">
        <f>G17*$H$10</f>
        <v>0</v>
      </c>
    </row>
    <row r="18" spans="1:8" ht="15" customHeight="1" x14ac:dyDescent="0.2">
      <c r="A18" s="200"/>
      <c r="B18" s="206" t="s">
        <v>61</v>
      </c>
      <c r="C18" s="205"/>
      <c r="D18" s="207">
        <f>SUM(D13:D17)</f>
        <v>0</v>
      </c>
      <c r="E18" s="208">
        <f>SUM(E13:E17)</f>
        <v>0</v>
      </c>
      <c r="F18" s="180"/>
      <c r="G18" s="207">
        <f>SUM(G13:G17)</f>
        <v>0</v>
      </c>
      <c r="H18" s="208">
        <f>SUM(H13:H17)</f>
        <v>0</v>
      </c>
    </row>
    <row r="19" spans="1:8" ht="15" customHeight="1" x14ac:dyDescent="0.2">
      <c r="A19" s="209" t="s">
        <v>62</v>
      </c>
      <c r="B19" s="196" t="s">
        <v>63</v>
      </c>
      <c r="C19" s="192"/>
      <c r="D19" s="197"/>
      <c r="E19" s="198"/>
      <c r="F19" s="180"/>
      <c r="G19" s="199"/>
      <c r="H19" s="198"/>
    </row>
    <row r="20" spans="1:8" ht="9" customHeight="1" x14ac:dyDescent="0.2">
      <c r="A20" s="200" t="s">
        <v>64</v>
      </c>
      <c r="B20" s="210" t="s">
        <v>65</v>
      </c>
      <c r="C20" s="211"/>
      <c r="D20" s="90"/>
      <c r="E20" s="202">
        <f t="shared" ref="E20:E25" si="0">D20*$E$10</f>
        <v>0</v>
      </c>
      <c r="F20" s="180"/>
      <c r="G20" s="90"/>
      <c r="H20" s="202">
        <f t="shared" ref="H20:H24" si="1">G20*$H$10</f>
        <v>0</v>
      </c>
    </row>
    <row r="21" spans="1:8" ht="12.75" x14ac:dyDescent="0.2">
      <c r="A21" s="200" t="s">
        <v>66</v>
      </c>
      <c r="B21" s="201" t="s">
        <v>67</v>
      </c>
      <c r="C21" s="189"/>
      <c r="D21" s="90"/>
      <c r="E21" s="202">
        <f t="shared" si="0"/>
        <v>0</v>
      </c>
      <c r="F21" s="180"/>
      <c r="G21" s="90"/>
      <c r="H21" s="202">
        <f t="shared" si="1"/>
        <v>0</v>
      </c>
    </row>
    <row r="22" spans="1:8" ht="12.75" x14ac:dyDescent="0.2">
      <c r="A22" s="200" t="s">
        <v>68</v>
      </c>
      <c r="B22" s="201" t="s">
        <v>69</v>
      </c>
      <c r="C22" s="189"/>
      <c r="D22" s="90"/>
      <c r="E22" s="202">
        <f t="shared" si="0"/>
        <v>0</v>
      </c>
      <c r="F22" s="180"/>
      <c r="G22" s="90"/>
      <c r="H22" s="202">
        <f t="shared" si="1"/>
        <v>0</v>
      </c>
    </row>
    <row r="23" spans="1:8" ht="12.75" x14ac:dyDescent="0.2">
      <c r="A23" s="200" t="s">
        <v>70</v>
      </c>
      <c r="B23" s="204" t="s">
        <v>71</v>
      </c>
      <c r="C23" s="205"/>
      <c r="D23" s="90"/>
      <c r="E23" s="202">
        <f t="shared" si="0"/>
        <v>0</v>
      </c>
      <c r="F23" s="180"/>
      <c r="G23" s="90"/>
      <c r="H23" s="202">
        <f t="shared" si="1"/>
        <v>0</v>
      </c>
    </row>
    <row r="24" spans="1:8" ht="12.75" x14ac:dyDescent="0.2">
      <c r="A24" s="191" t="s">
        <v>72</v>
      </c>
      <c r="B24" s="201" t="s">
        <v>73</v>
      </c>
      <c r="C24" s="212"/>
      <c r="D24" s="90"/>
      <c r="E24" s="213">
        <f t="shared" si="0"/>
        <v>0</v>
      </c>
      <c r="F24" s="180"/>
      <c r="G24" s="90"/>
      <c r="H24" s="202">
        <f t="shared" si="1"/>
        <v>0</v>
      </c>
    </row>
    <row r="25" spans="1:8" ht="12.75" x14ac:dyDescent="0.2">
      <c r="A25" s="200" t="s">
        <v>74</v>
      </c>
      <c r="B25" s="210" t="s">
        <v>75</v>
      </c>
      <c r="C25" s="211"/>
      <c r="D25" s="214">
        <f>SUM(D20:D24)*D18</f>
        <v>0</v>
      </c>
      <c r="E25" s="202">
        <f t="shared" si="0"/>
        <v>0</v>
      </c>
      <c r="F25" s="180"/>
      <c r="G25" s="214">
        <f>SUM(G20:G24)*G18</f>
        <v>0</v>
      </c>
      <c r="H25" s="202">
        <f>G25*$H$10</f>
        <v>0</v>
      </c>
    </row>
    <row r="26" spans="1:8" ht="15" customHeight="1" x14ac:dyDescent="0.2">
      <c r="A26" s="200"/>
      <c r="B26" s="206" t="s">
        <v>76</v>
      </c>
      <c r="C26" s="205"/>
      <c r="D26" s="215">
        <f>SUM(D20:D25)</f>
        <v>0</v>
      </c>
      <c r="E26" s="216">
        <f>SUM(E20:E25)</f>
        <v>0</v>
      </c>
      <c r="F26" s="180"/>
      <c r="G26" s="215">
        <f>SUM(G20:G25)</f>
        <v>0</v>
      </c>
      <c r="H26" s="216">
        <f>SUM(H20:H25)</f>
        <v>0</v>
      </c>
    </row>
    <row r="27" spans="1:8" ht="15" customHeight="1" x14ac:dyDescent="0.2">
      <c r="A27" s="209" t="s">
        <v>77</v>
      </c>
      <c r="B27" s="196" t="s">
        <v>78</v>
      </c>
      <c r="C27" s="192"/>
      <c r="D27" s="197"/>
      <c r="E27" s="198"/>
      <c r="F27" s="180"/>
      <c r="G27" s="199"/>
      <c r="H27" s="198"/>
    </row>
    <row r="28" spans="1:8" ht="12.75" x14ac:dyDescent="0.2">
      <c r="A28" s="200" t="s">
        <v>79</v>
      </c>
      <c r="B28" s="210" t="s">
        <v>80</v>
      </c>
      <c r="C28" s="211"/>
      <c r="D28" s="90"/>
      <c r="E28" s="202">
        <f>D28*$E$10</f>
        <v>0</v>
      </c>
      <c r="F28" s="180"/>
      <c r="G28" s="90"/>
      <c r="H28" s="202">
        <f t="shared" ref="H28:H32" si="2">G28*$H$10</f>
        <v>0</v>
      </c>
    </row>
    <row r="29" spans="1:8" ht="12.75" x14ac:dyDescent="0.2">
      <c r="A29" s="200" t="s">
        <v>81</v>
      </c>
      <c r="B29" s="201" t="s">
        <v>82</v>
      </c>
      <c r="C29" s="189"/>
      <c r="D29" s="90"/>
      <c r="E29" s="202">
        <f>D29*$E$10</f>
        <v>0</v>
      </c>
      <c r="F29" s="180"/>
      <c r="G29" s="90"/>
      <c r="H29" s="202">
        <f t="shared" si="2"/>
        <v>0</v>
      </c>
    </row>
    <row r="30" spans="1:8" ht="12.75" x14ac:dyDescent="0.2">
      <c r="A30" s="200" t="s">
        <v>83</v>
      </c>
      <c r="B30" s="201" t="s">
        <v>84</v>
      </c>
      <c r="C30" s="189"/>
      <c r="D30" s="90"/>
      <c r="E30" s="202">
        <f>D30*$E$10</f>
        <v>0</v>
      </c>
      <c r="F30" s="180"/>
      <c r="G30" s="90"/>
      <c r="H30" s="202">
        <f t="shared" si="2"/>
        <v>0</v>
      </c>
    </row>
    <row r="31" spans="1:8" ht="12.75" x14ac:dyDescent="0.2">
      <c r="A31" s="200" t="s">
        <v>85</v>
      </c>
      <c r="B31" s="201" t="s">
        <v>86</v>
      </c>
      <c r="C31" s="189"/>
      <c r="D31" s="90"/>
      <c r="E31" s="202">
        <f>D31*$E$10</f>
        <v>0</v>
      </c>
      <c r="F31" s="180"/>
      <c r="G31" s="90"/>
      <c r="H31" s="202">
        <f t="shared" si="2"/>
        <v>0</v>
      </c>
    </row>
    <row r="32" spans="1:8" ht="12.75" x14ac:dyDescent="0.2">
      <c r="A32" s="200" t="s">
        <v>164</v>
      </c>
      <c r="B32" s="204" t="s">
        <v>165</v>
      </c>
      <c r="C32" s="205"/>
      <c r="D32" s="90"/>
      <c r="E32" s="202">
        <f>D32*$E$10</f>
        <v>0</v>
      </c>
      <c r="F32" s="180"/>
      <c r="G32" s="90"/>
      <c r="H32" s="202">
        <f t="shared" si="2"/>
        <v>0</v>
      </c>
    </row>
    <row r="33" spans="1:8" ht="15" customHeight="1" x14ac:dyDescent="0.2">
      <c r="A33" s="200"/>
      <c r="B33" s="206" t="s">
        <v>87</v>
      </c>
      <c r="C33" s="205"/>
      <c r="D33" s="215">
        <f>SUM(D28:D32)</f>
        <v>0</v>
      </c>
      <c r="E33" s="216">
        <f>SUM(E28:E32)</f>
        <v>0</v>
      </c>
      <c r="F33" s="180"/>
      <c r="G33" s="215">
        <f>SUM(G28:G32)</f>
        <v>0</v>
      </c>
      <c r="H33" s="216">
        <f>SUM(H28:H32)</f>
        <v>0</v>
      </c>
    </row>
    <row r="34" spans="1:8" ht="15" customHeight="1" x14ac:dyDescent="0.2">
      <c r="A34" s="209" t="s">
        <v>88</v>
      </c>
      <c r="B34" s="196" t="s">
        <v>89</v>
      </c>
      <c r="C34" s="192"/>
      <c r="D34" s="197"/>
      <c r="E34" s="198"/>
      <c r="F34" s="180"/>
      <c r="G34" s="199"/>
      <c r="H34" s="198"/>
    </row>
    <row r="35" spans="1:8" ht="12.75" x14ac:dyDescent="0.2">
      <c r="A35" s="200" t="s">
        <v>90</v>
      </c>
      <c r="B35" s="210" t="s">
        <v>91</v>
      </c>
      <c r="C35" s="211"/>
      <c r="D35" s="90"/>
      <c r="E35" s="202">
        <f>D35*$E$10</f>
        <v>0</v>
      </c>
      <c r="F35" s="180"/>
      <c r="G35" s="90"/>
      <c r="H35" s="202">
        <f t="shared" ref="H35:H39" si="3">G35*$H$10</f>
        <v>0</v>
      </c>
    </row>
    <row r="36" spans="1:8" ht="12.75" x14ac:dyDescent="0.2">
      <c r="A36" s="200" t="s">
        <v>92</v>
      </c>
      <c r="B36" s="201" t="s">
        <v>93</v>
      </c>
      <c r="C36" s="189"/>
      <c r="D36" s="90"/>
      <c r="E36" s="202">
        <f>D36*$E$10</f>
        <v>0</v>
      </c>
      <c r="F36" s="180"/>
      <c r="G36" s="90"/>
      <c r="H36" s="202">
        <f t="shared" si="3"/>
        <v>0</v>
      </c>
    </row>
    <row r="37" spans="1:8" ht="12.75" x14ac:dyDescent="0.2">
      <c r="A37" s="200" t="s">
        <v>94</v>
      </c>
      <c r="B37" s="201" t="s">
        <v>95</v>
      </c>
      <c r="C37" s="189"/>
      <c r="D37" s="90"/>
      <c r="E37" s="202">
        <f>D37*$E$10</f>
        <v>0</v>
      </c>
      <c r="F37" s="180"/>
      <c r="G37" s="90"/>
      <c r="H37" s="202">
        <f t="shared" si="3"/>
        <v>0</v>
      </c>
    </row>
    <row r="38" spans="1:8" ht="12.75" x14ac:dyDescent="0.2">
      <c r="A38" s="200" t="s">
        <v>96</v>
      </c>
      <c r="B38" s="201" t="s">
        <v>97</v>
      </c>
      <c r="C38" s="189"/>
      <c r="D38" s="90"/>
      <c r="E38" s="202">
        <f>D38*$E$10</f>
        <v>0</v>
      </c>
      <c r="F38" s="180"/>
      <c r="G38" s="90"/>
      <c r="H38" s="202">
        <f t="shared" si="3"/>
        <v>0</v>
      </c>
    </row>
    <row r="39" spans="1:8" ht="12.75" x14ac:dyDescent="0.2">
      <c r="A39" s="200" t="s">
        <v>98</v>
      </c>
      <c r="B39" s="201" t="s">
        <v>99</v>
      </c>
      <c r="C39" s="189"/>
      <c r="D39" s="90"/>
      <c r="E39" s="202">
        <f>D39*$E$10</f>
        <v>0</v>
      </c>
      <c r="F39" s="180"/>
      <c r="G39" s="90"/>
      <c r="H39" s="202">
        <f t="shared" si="3"/>
        <v>0</v>
      </c>
    </row>
    <row r="40" spans="1:8" ht="15" customHeight="1" x14ac:dyDescent="0.2">
      <c r="A40" s="200"/>
      <c r="B40" s="206" t="s">
        <v>100</v>
      </c>
      <c r="C40" s="205"/>
      <c r="D40" s="215">
        <f>SUM(D35:D39)</f>
        <v>0</v>
      </c>
      <c r="E40" s="216">
        <f>SUM(E35:E39)</f>
        <v>0</v>
      </c>
      <c r="F40" s="180"/>
      <c r="G40" s="215">
        <f>SUM(G35:G39)</f>
        <v>0</v>
      </c>
      <c r="H40" s="216">
        <f>SUM(H35:H39)</f>
        <v>0</v>
      </c>
    </row>
    <row r="41" spans="1:8" ht="15" customHeight="1" x14ac:dyDescent="0.2">
      <c r="A41" s="209" t="s">
        <v>101</v>
      </c>
      <c r="B41" s="196" t="s">
        <v>102</v>
      </c>
      <c r="C41" s="192"/>
      <c r="D41" s="197"/>
      <c r="E41" s="198"/>
      <c r="F41" s="180"/>
      <c r="G41" s="199"/>
      <c r="H41" s="198"/>
    </row>
    <row r="42" spans="1:8" ht="12.75" x14ac:dyDescent="0.2">
      <c r="A42" s="200" t="s">
        <v>103</v>
      </c>
      <c r="B42" s="210" t="s">
        <v>104</v>
      </c>
      <c r="C42" s="211"/>
      <c r="D42" s="90"/>
      <c r="E42" s="202">
        <f>D42*$E$10</f>
        <v>0</v>
      </c>
      <c r="F42" s="180"/>
      <c r="G42" s="90"/>
      <c r="H42" s="202">
        <f t="shared" ref="H42:H45" si="4">G42*$H$10</f>
        <v>0</v>
      </c>
    </row>
    <row r="43" spans="1:8" ht="12.75" x14ac:dyDescent="0.2">
      <c r="A43" s="200" t="s">
        <v>105</v>
      </c>
      <c r="B43" s="201" t="s">
        <v>106</v>
      </c>
      <c r="C43" s="189"/>
      <c r="D43" s="90"/>
      <c r="E43" s="202">
        <f>D43*$E$10</f>
        <v>0</v>
      </c>
      <c r="F43" s="180"/>
      <c r="G43" s="90"/>
      <c r="H43" s="202">
        <f t="shared" si="4"/>
        <v>0</v>
      </c>
    </row>
    <row r="44" spans="1:8" ht="12.75" x14ac:dyDescent="0.2">
      <c r="A44" s="200" t="s">
        <v>107</v>
      </c>
      <c r="B44" s="201" t="s">
        <v>108</v>
      </c>
      <c r="C44" s="189"/>
      <c r="D44" s="90"/>
      <c r="E44" s="202">
        <f>D44*$E$10</f>
        <v>0</v>
      </c>
      <c r="F44" s="180"/>
      <c r="G44" s="90"/>
      <c r="H44" s="202">
        <f t="shared" si="4"/>
        <v>0</v>
      </c>
    </row>
    <row r="45" spans="1:8" ht="12.75" x14ac:dyDescent="0.2">
      <c r="A45" s="200" t="s">
        <v>109</v>
      </c>
      <c r="B45" s="201" t="s">
        <v>110</v>
      </c>
      <c r="C45" s="189"/>
      <c r="D45" s="90"/>
      <c r="E45" s="202">
        <f>D45*$E$10</f>
        <v>0</v>
      </c>
      <c r="F45" s="180"/>
      <c r="G45" s="90"/>
      <c r="H45" s="202">
        <f t="shared" si="4"/>
        <v>0</v>
      </c>
    </row>
    <row r="46" spans="1:8" ht="15" customHeight="1" x14ac:dyDescent="0.2">
      <c r="A46" s="200"/>
      <c r="B46" s="196" t="s">
        <v>111</v>
      </c>
      <c r="C46" s="189"/>
      <c r="D46" s="215">
        <f>SUM(D42:D45)</f>
        <v>0</v>
      </c>
      <c r="E46" s="216">
        <f>SUM(E42:E45)</f>
        <v>0</v>
      </c>
      <c r="F46" s="180"/>
      <c r="G46" s="215">
        <f>SUM(G42:G45)</f>
        <v>0</v>
      </c>
      <c r="H46" s="216">
        <f>SUM(H42:H45)</f>
        <v>0</v>
      </c>
    </row>
    <row r="47" spans="1:8" ht="15" customHeight="1" x14ac:dyDescent="0.2">
      <c r="A47" s="195" t="s">
        <v>112</v>
      </c>
      <c r="B47" s="196" t="s">
        <v>113</v>
      </c>
      <c r="C47" s="217"/>
      <c r="D47" s="215">
        <f>D18+D26+D33+D40+D46</f>
        <v>0</v>
      </c>
      <c r="E47" s="216">
        <f>E18+E26+E33+E40+E46</f>
        <v>0</v>
      </c>
      <c r="F47" s="180"/>
      <c r="G47" s="215">
        <f>G18+G26+G33+G40+G46</f>
        <v>0</v>
      </c>
      <c r="H47" s="216">
        <f>H18+H26+H33+H40+H46</f>
        <v>0</v>
      </c>
    </row>
    <row r="48" spans="1:8" ht="12.75" x14ac:dyDescent="0.2">
      <c r="A48" s="200" t="s">
        <v>114</v>
      </c>
      <c r="B48" s="201" t="s">
        <v>115</v>
      </c>
      <c r="C48" s="189"/>
      <c r="D48" s="90"/>
      <c r="E48" s="202">
        <f>D48*$E$10</f>
        <v>0</v>
      </c>
      <c r="F48" s="180"/>
      <c r="G48" s="90"/>
      <c r="H48" s="202">
        <f>G48*$E$10</f>
        <v>0</v>
      </c>
    </row>
    <row r="49" spans="1:8" ht="15" customHeight="1" x14ac:dyDescent="0.2">
      <c r="A49" s="218" t="s">
        <v>116</v>
      </c>
      <c r="B49" s="206" t="s">
        <v>117</v>
      </c>
      <c r="C49" s="219"/>
      <c r="D49" s="215">
        <f>D47+D48</f>
        <v>0</v>
      </c>
      <c r="E49" s="216">
        <f>E47+E48</f>
        <v>0</v>
      </c>
      <c r="F49" s="180"/>
      <c r="G49" s="215">
        <f>G47+G48</f>
        <v>0</v>
      </c>
      <c r="H49" s="216">
        <f>H47+H48</f>
        <v>0</v>
      </c>
    </row>
    <row r="50" spans="1:8" ht="6.75" customHeight="1" x14ac:dyDescent="0.2">
      <c r="A50" s="191"/>
      <c r="B50" s="212"/>
      <c r="C50" s="212"/>
      <c r="D50" s="220"/>
      <c r="E50" s="213"/>
      <c r="F50" s="180"/>
      <c r="G50" s="221"/>
      <c r="H50" s="213"/>
    </row>
    <row r="51" spans="1:8" ht="15" customHeight="1" x14ac:dyDescent="0.2">
      <c r="A51" s="209" t="s">
        <v>118</v>
      </c>
      <c r="B51" s="192"/>
      <c r="C51" s="217"/>
      <c r="D51" s="193">
        <f>D10+D49</f>
        <v>1</v>
      </c>
      <c r="E51" s="216">
        <f>E10+E49</f>
        <v>0</v>
      </c>
      <c r="F51" s="180"/>
      <c r="G51" s="193">
        <f>G10+G49</f>
        <v>1</v>
      </c>
      <c r="H51" s="216">
        <f>H10+H49</f>
        <v>0</v>
      </c>
    </row>
    <row r="52" spans="1:8" ht="6.75" customHeight="1" x14ac:dyDescent="0.2">
      <c r="A52" s="191"/>
      <c r="B52" s="212"/>
      <c r="C52" s="212"/>
      <c r="D52" s="220"/>
      <c r="E52" s="213"/>
      <c r="F52" s="180"/>
      <c r="G52" s="221"/>
      <c r="H52" s="213"/>
    </row>
    <row r="53" spans="1:8" ht="15" customHeight="1" x14ac:dyDescent="0.2">
      <c r="A53" s="209" t="s">
        <v>119</v>
      </c>
      <c r="B53" s="192"/>
      <c r="C53" s="217"/>
      <c r="D53" s="306" t="str">
        <f>IF(E51=0,"",(E10+E18+E26+E42)/E51)</f>
        <v/>
      </c>
      <c r="E53" s="307"/>
      <c r="F53" s="180"/>
      <c r="G53" s="306" t="str">
        <f>IF(H51=0,"",(H10+H18+H26+H42)/H51)</f>
        <v/>
      </c>
      <c r="H53" s="307"/>
    </row>
    <row r="54" spans="1:8" ht="6.75" customHeight="1" x14ac:dyDescent="0.2">
      <c r="A54" s="191"/>
      <c r="B54" s="192"/>
      <c r="C54" s="192"/>
      <c r="D54" s="1"/>
      <c r="E54" s="2"/>
      <c r="F54" s="180"/>
      <c r="G54" s="48"/>
      <c r="H54" s="2"/>
    </row>
    <row r="55" spans="1:8" ht="15" customHeight="1" x14ac:dyDescent="0.2">
      <c r="A55" s="209" t="s">
        <v>120</v>
      </c>
      <c r="B55" s="192"/>
      <c r="C55" s="217"/>
      <c r="D55" s="92">
        <v>0.3</v>
      </c>
      <c r="E55" s="89"/>
      <c r="F55" s="222"/>
      <c r="G55" s="92">
        <v>0.3</v>
      </c>
      <c r="H55" s="89"/>
    </row>
    <row r="56" spans="1:8" ht="6.75" customHeight="1" x14ac:dyDescent="0.2">
      <c r="A56" s="191"/>
      <c r="B56" s="192"/>
      <c r="C56" s="192"/>
      <c r="D56" s="99"/>
      <c r="E56" s="100"/>
      <c r="F56" s="222"/>
      <c r="G56" s="101"/>
      <c r="H56" s="100"/>
    </row>
    <row r="57" spans="1:8" ht="15" customHeight="1" thickBot="1" x14ac:dyDescent="0.25">
      <c r="A57" s="223" t="s">
        <v>121</v>
      </c>
      <c r="B57" s="224"/>
      <c r="C57" s="225"/>
      <c r="D57" s="102">
        <v>0.8</v>
      </c>
      <c r="E57" s="103"/>
      <c r="F57" s="222"/>
      <c r="G57" s="102">
        <v>0.8</v>
      </c>
      <c r="H57" s="103"/>
    </row>
    <row r="58" spans="1:8" ht="15" customHeight="1" thickTop="1" x14ac:dyDescent="0.2">
      <c r="A58" s="226"/>
      <c r="B58" s="180"/>
      <c r="C58" s="180"/>
      <c r="D58" s="182"/>
      <c r="E58" s="183"/>
      <c r="F58" s="180"/>
      <c r="G58" s="180"/>
      <c r="H58" s="180"/>
    </row>
    <row r="59" spans="1:8" ht="15" customHeight="1" x14ac:dyDescent="0.2">
      <c r="A59" s="227" t="s">
        <v>189</v>
      </c>
      <c r="B59" s="194"/>
      <c r="C59" s="194"/>
      <c r="D59" s="194"/>
      <c r="E59" s="194"/>
      <c r="F59" s="194"/>
      <c r="G59" s="180"/>
      <c r="H59" s="180"/>
    </row>
    <row r="60" spans="1:8" ht="15" customHeight="1" x14ac:dyDescent="0.2">
      <c r="A60" s="228"/>
      <c r="B60" s="228"/>
      <c r="C60" s="50" t="s">
        <v>167</v>
      </c>
      <c r="D60" s="92">
        <v>1</v>
      </c>
      <c r="E60" s="228"/>
      <c r="F60" s="228"/>
      <c r="G60" s="92"/>
      <c r="H60" s="180"/>
    </row>
    <row r="61" spans="1:8" ht="15" customHeight="1" x14ac:dyDescent="0.2">
      <c r="A61" s="228"/>
      <c r="B61" s="180"/>
      <c r="C61" s="180"/>
      <c r="D61" s="182"/>
      <c r="E61" s="183"/>
      <c r="F61" s="180"/>
      <c r="G61" s="180"/>
      <c r="H61" s="180"/>
    </row>
    <row r="62" spans="1:8" ht="15" customHeight="1" x14ac:dyDescent="0.2">
      <c r="A62" s="228"/>
      <c r="B62" s="180"/>
      <c r="C62" s="50" t="s">
        <v>118</v>
      </c>
      <c r="D62" s="182"/>
      <c r="E62" s="229"/>
      <c r="F62" s="180"/>
      <c r="G62" s="180"/>
      <c r="H62" s="180"/>
    </row>
    <row r="63" spans="1:8" ht="15" customHeight="1" x14ac:dyDescent="0.2">
      <c r="A63" s="228"/>
      <c r="B63" s="180"/>
      <c r="C63" s="50" t="s">
        <v>120</v>
      </c>
      <c r="D63" s="182"/>
      <c r="E63" s="104"/>
      <c r="F63" s="180"/>
      <c r="G63" s="180"/>
      <c r="H63" s="180"/>
    </row>
    <row r="64" spans="1:8" ht="15" customHeight="1" x14ac:dyDescent="0.2">
      <c r="A64" s="228"/>
      <c r="B64" s="180"/>
      <c r="C64" s="50" t="s">
        <v>168</v>
      </c>
      <c r="D64" s="182"/>
      <c r="E64" s="104"/>
      <c r="F64" s="180"/>
      <c r="G64" s="180"/>
      <c r="H64" s="180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4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76"/>
      <c r="B1" s="177"/>
      <c r="C1" s="177"/>
      <c r="D1" s="178"/>
      <c r="E1" s="179"/>
      <c r="F1" s="179"/>
      <c r="G1" s="180"/>
      <c r="H1" s="180"/>
    </row>
    <row r="2" spans="1:8" ht="15" customHeight="1" x14ac:dyDescent="0.2">
      <c r="A2" s="181"/>
      <c r="B2" s="180"/>
      <c r="C2" s="180"/>
      <c r="D2" s="182"/>
      <c r="E2" s="183"/>
      <c r="F2" s="180"/>
      <c r="G2" s="180"/>
      <c r="H2" s="180"/>
    </row>
    <row r="3" spans="1:8" ht="15" customHeight="1" x14ac:dyDescent="0.2">
      <c r="A3" s="179"/>
      <c r="B3" s="180"/>
      <c r="C3" s="184" t="s">
        <v>43</v>
      </c>
      <c r="D3" s="304"/>
      <c r="E3" s="305"/>
      <c r="F3" s="180"/>
      <c r="G3" s="180"/>
      <c r="H3" s="180"/>
    </row>
    <row r="4" spans="1:8" ht="15" customHeight="1" x14ac:dyDescent="0.2">
      <c r="A4" s="179"/>
      <c r="B4" s="180"/>
      <c r="C4" s="185"/>
      <c r="D4" s="186"/>
      <c r="E4" s="180"/>
      <c r="F4" s="180"/>
      <c r="G4" s="180"/>
      <c r="H4" s="180"/>
    </row>
    <row r="5" spans="1:8" ht="15" customHeight="1" x14ac:dyDescent="0.2">
      <c r="A5" s="179" t="s">
        <v>178</v>
      </c>
      <c r="B5" s="180"/>
      <c r="C5" s="185"/>
      <c r="D5" s="186"/>
      <c r="E5" s="180"/>
      <c r="F5" s="180"/>
      <c r="G5" s="180"/>
      <c r="H5" s="180"/>
    </row>
    <row r="6" spans="1:8" ht="15" customHeight="1" x14ac:dyDescent="0.2">
      <c r="A6" s="179"/>
      <c r="B6" s="180"/>
      <c r="C6" s="180"/>
      <c r="D6" s="186"/>
      <c r="E6" s="180"/>
      <c r="F6" s="180"/>
      <c r="G6" s="180"/>
      <c r="H6" s="180"/>
    </row>
    <row r="7" spans="1:8" ht="15" customHeight="1" thickBot="1" x14ac:dyDescent="0.25">
      <c r="A7" s="181"/>
      <c r="B7" s="180"/>
      <c r="C7" s="180"/>
      <c r="D7" s="186"/>
      <c r="E7" s="180"/>
      <c r="F7" s="180"/>
      <c r="G7" s="180"/>
      <c r="H7" s="180"/>
    </row>
    <row r="8" spans="1:8" s="36" customFormat="1" ht="15" customHeight="1" thickTop="1" x14ac:dyDescent="0.2">
      <c r="A8" s="41"/>
      <c r="B8" s="187" t="s">
        <v>45</v>
      </c>
      <c r="C8" s="188">
        <v>4</v>
      </c>
      <c r="D8" s="42" t="s">
        <v>160</v>
      </c>
      <c r="E8" s="43"/>
      <c r="F8" s="179"/>
      <c r="G8" s="42" t="s">
        <v>161</v>
      </c>
      <c r="H8" s="43"/>
    </row>
    <row r="9" spans="1:8" s="36" customFormat="1" ht="15" customHeight="1" x14ac:dyDescent="0.2">
      <c r="A9" s="44"/>
      <c r="B9" s="189" t="s">
        <v>46</v>
      </c>
      <c r="C9" s="190" t="s">
        <v>322</v>
      </c>
      <c r="D9" s="45" t="s">
        <v>47</v>
      </c>
      <c r="E9" s="46" t="s">
        <v>48</v>
      </c>
      <c r="F9" s="179"/>
      <c r="G9" s="45" t="s">
        <v>47</v>
      </c>
      <c r="H9" s="46" t="s">
        <v>48</v>
      </c>
    </row>
    <row r="10" spans="1:8" s="47" customFormat="1" ht="20.100000000000001" customHeight="1" x14ac:dyDescent="0.2">
      <c r="A10" s="191"/>
      <c r="B10" s="192" t="s">
        <v>162</v>
      </c>
      <c r="C10" s="189"/>
      <c r="D10" s="193">
        <v>1</v>
      </c>
      <c r="E10" s="89"/>
      <c r="F10" s="194"/>
      <c r="G10" s="193">
        <v>1</v>
      </c>
      <c r="H10" s="89"/>
    </row>
    <row r="11" spans="1:8" ht="15" customHeight="1" x14ac:dyDescent="0.2">
      <c r="A11" s="195" t="s">
        <v>49</v>
      </c>
      <c r="B11" s="196" t="s">
        <v>50</v>
      </c>
      <c r="C11" s="192"/>
      <c r="D11" s="197"/>
      <c r="E11" s="198"/>
      <c r="F11" s="180"/>
      <c r="G11" s="199"/>
      <c r="H11" s="198"/>
    </row>
    <row r="12" spans="1:8" ht="15" customHeight="1" x14ac:dyDescent="0.2">
      <c r="A12" s="195" t="s">
        <v>51</v>
      </c>
      <c r="B12" s="196" t="s">
        <v>52</v>
      </c>
      <c r="C12" s="192"/>
      <c r="D12" s="197"/>
      <c r="E12" s="198"/>
      <c r="F12" s="180"/>
      <c r="G12" s="199"/>
      <c r="H12" s="198"/>
    </row>
    <row r="13" spans="1:8" x14ac:dyDescent="0.2">
      <c r="A13" s="200" t="s">
        <v>53</v>
      </c>
      <c r="B13" s="201" t="s">
        <v>54</v>
      </c>
      <c r="C13" s="189"/>
      <c r="D13" s="90"/>
      <c r="E13" s="202">
        <f>D13*$E$10</f>
        <v>0</v>
      </c>
      <c r="F13" s="180"/>
      <c r="G13" s="90"/>
      <c r="H13" s="202">
        <f>G13*$H$10</f>
        <v>0</v>
      </c>
    </row>
    <row r="14" spans="1:8" x14ac:dyDescent="0.2">
      <c r="A14" s="200" t="s">
        <v>55</v>
      </c>
      <c r="B14" s="201" t="s">
        <v>56</v>
      </c>
      <c r="C14" s="189"/>
      <c r="D14" s="90"/>
      <c r="E14" s="202">
        <f>D14*$E$10</f>
        <v>0</v>
      </c>
      <c r="F14" s="180"/>
      <c r="G14" s="90"/>
      <c r="H14" s="202">
        <f>G14*$H$10</f>
        <v>0</v>
      </c>
    </row>
    <row r="15" spans="1:8" x14ac:dyDescent="0.2">
      <c r="A15" s="200" t="s">
        <v>57</v>
      </c>
      <c r="B15" s="201" t="s">
        <v>58</v>
      </c>
      <c r="C15" s="189"/>
      <c r="D15" s="90"/>
      <c r="E15" s="202">
        <f>D15*$E$10</f>
        <v>0</v>
      </c>
      <c r="F15" s="180"/>
      <c r="G15" s="203"/>
      <c r="H15" s="202"/>
    </row>
    <row r="16" spans="1:8" x14ac:dyDescent="0.2">
      <c r="A16" s="200" t="s">
        <v>59</v>
      </c>
      <c r="B16" s="201" t="s">
        <v>60</v>
      </c>
      <c r="C16" s="189"/>
      <c r="D16" s="90"/>
      <c r="E16" s="202">
        <f>D16*$E$10</f>
        <v>0</v>
      </c>
      <c r="F16" s="180"/>
      <c r="G16" s="203"/>
      <c r="H16" s="202"/>
    </row>
    <row r="17" spans="1:8" x14ac:dyDescent="0.2">
      <c r="A17" s="200" t="s">
        <v>159</v>
      </c>
      <c r="B17" s="204" t="s">
        <v>163</v>
      </c>
      <c r="C17" s="205"/>
      <c r="D17" s="91"/>
      <c r="E17" s="202">
        <f>D17*$E$10</f>
        <v>0</v>
      </c>
      <c r="F17" s="180"/>
      <c r="G17" s="91"/>
      <c r="H17" s="202">
        <f>G17*$H$10</f>
        <v>0</v>
      </c>
    </row>
    <row r="18" spans="1:8" ht="15" customHeight="1" x14ac:dyDescent="0.2">
      <c r="A18" s="200"/>
      <c r="B18" s="206" t="s">
        <v>61</v>
      </c>
      <c r="C18" s="205"/>
      <c r="D18" s="207">
        <f>SUM(D13:D17)</f>
        <v>0</v>
      </c>
      <c r="E18" s="208">
        <f>SUM(E13:E17)</f>
        <v>0</v>
      </c>
      <c r="F18" s="180"/>
      <c r="G18" s="207">
        <f>SUM(G13:G17)</f>
        <v>0</v>
      </c>
      <c r="H18" s="208">
        <f>SUM(H13:H17)</f>
        <v>0</v>
      </c>
    </row>
    <row r="19" spans="1:8" ht="15" customHeight="1" x14ac:dyDescent="0.2">
      <c r="A19" s="209" t="s">
        <v>62</v>
      </c>
      <c r="B19" s="196" t="s">
        <v>63</v>
      </c>
      <c r="C19" s="192"/>
      <c r="D19" s="197"/>
      <c r="E19" s="198"/>
      <c r="F19" s="180"/>
      <c r="G19" s="199"/>
      <c r="H19" s="198"/>
    </row>
    <row r="20" spans="1:8" ht="9" customHeight="1" x14ac:dyDescent="0.2">
      <c r="A20" s="200" t="s">
        <v>64</v>
      </c>
      <c r="B20" s="210" t="s">
        <v>65</v>
      </c>
      <c r="C20" s="211"/>
      <c r="D20" s="90"/>
      <c r="E20" s="202">
        <f t="shared" ref="E20:E25" si="0">D20*$E$10</f>
        <v>0</v>
      </c>
      <c r="F20" s="180"/>
      <c r="G20" s="90"/>
      <c r="H20" s="202">
        <f t="shared" ref="H20:H25" si="1">G20*$H$10</f>
        <v>0</v>
      </c>
    </row>
    <row r="21" spans="1:8" x14ac:dyDescent="0.2">
      <c r="A21" s="200" t="s">
        <v>66</v>
      </c>
      <c r="B21" s="201" t="s">
        <v>67</v>
      </c>
      <c r="C21" s="189"/>
      <c r="D21" s="90"/>
      <c r="E21" s="202">
        <f t="shared" si="0"/>
        <v>0</v>
      </c>
      <c r="F21" s="180"/>
      <c r="G21" s="90"/>
      <c r="H21" s="202">
        <f t="shared" si="1"/>
        <v>0</v>
      </c>
    </row>
    <row r="22" spans="1:8" x14ac:dyDescent="0.2">
      <c r="A22" s="200" t="s">
        <v>68</v>
      </c>
      <c r="B22" s="201" t="s">
        <v>69</v>
      </c>
      <c r="C22" s="189"/>
      <c r="D22" s="90"/>
      <c r="E22" s="202">
        <f t="shared" si="0"/>
        <v>0</v>
      </c>
      <c r="F22" s="180"/>
      <c r="G22" s="90"/>
      <c r="H22" s="202">
        <f t="shared" si="1"/>
        <v>0</v>
      </c>
    </row>
    <row r="23" spans="1:8" x14ac:dyDescent="0.2">
      <c r="A23" s="200" t="s">
        <v>70</v>
      </c>
      <c r="B23" s="204" t="s">
        <v>71</v>
      </c>
      <c r="C23" s="205"/>
      <c r="D23" s="90"/>
      <c r="E23" s="202">
        <f t="shared" si="0"/>
        <v>0</v>
      </c>
      <c r="F23" s="180"/>
      <c r="G23" s="90"/>
      <c r="H23" s="202">
        <f t="shared" si="1"/>
        <v>0</v>
      </c>
    </row>
    <row r="24" spans="1:8" x14ac:dyDescent="0.2">
      <c r="A24" s="191" t="s">
        <v>72</v>
      </c>
      <c r="B24" s="201" t="s">
        <v>73</v>
      </c>
      <c r="C24" s="212"/>
      <c r="D24" s="90"/>
      <c r="E24" s="213">
        <f t="shared" si="0"/>
        <v>0</v>
      </c>
      <c r="F24" s="180"/>
      <c r="G24" s="90"/>
      <c r="H24" s="202">
        <f t="shared" si="1"/>
        <v>0</v>
      </c>
    </row>
    <row r="25" spans="1:8" x14ac:dyDescent="0.2">
      <c r="A25" s="200" t="s">
        <v>74</v>
      </c>
      <c r="B25" s="210" t="s">
        <v>75</v>
      </c>
      <c r="C25" s="211"/>
      <c r="D25" s="214">
        <f>SUM(D20:D24)*D18</f>
        <v>0</v>
      </c>
      <c r="E25" s="202">
        <f t="shared" si="0"/>
        <v>0</v>
      </c>
      <c r="F25" s="180"/>
      <c r="G25" s="214">
        <f>SUM(G20:G24)*G18</f>
        <v>0</v>
      </c>
      <c r="H25" s="202">
        <f t="shared" si="1"/>
        <v>0</v>
      </c>
    </row>
    <row r="26" spans="1:8" ht="15" customHeight="1" x14ac:dyDescent="0.2">
      <c r="A26" s="200"/>
      <c r="B26" s="206" t="s">
        <v>76</v>
      </c>
      <c r="C26" s="205"/>
      <c r="D26" s="215">
        <f>SUM(D20:D25)</f>
        <v>0</v>
      </c>
      <c r="E26" s="216">
        <f>SUM(E20:E25)</f>
        <v>0</v>
      </c>
      <c r="F26" s="180"/>
      <c r="G26" s="215">
        <f>SUM(G20:G25)</f>
        <v>0</v>
      </c>
      <c r="H26" s="216">
        <f>SUM(H20:H25)</f>
        <v>0</v>
      </c>
    </row>
    <row r="27" spans="1:8" ht="15" customHeight="1" x14ac:dyDescent="0.2">
      <c r="A27" s="209" t="s">
        <v>77</v>
      </c>
      <c r="B27" s="196" t="s">
        <v>78</v>
      </c>
      <c r="C27" s="192"/>
      <c r="D27" s="197"/>
      <c r="E27" s="198"/>
      <c r="F27" s="180"/>
      <c r="G27" s="199"/>
      <c r="H27" s="198"/>
    </row>
    <row r="28" spans="1:8" x14ac:dyDescent="0.2">
      <c r="A28" s="200" t="s">
        <v>79</v>
      </c>
      <c r="B28" s="210" t="s">
        <v>80</v>
      </c>
      <c r="C28" s="211"/>
      <c r="D28" s="90"/>
      <c r="E28" s="202">
        <f>D28*$E$10</f>
        <v>0</v>
      </c>
      <c r="F28" s="180"/>
      <c r="G28" s="90"/>
      <c r="H28" s="202">
        <f t="shared" ref="H28:H32" si="2">G28*$H$10</f>
        <v>0</v>
      </c>
    </row>
    <row r="29" spans="1:8" x14ac:dyDescent="0.2">
      <c r="A29" s="200" t="s">
        <v>81</v>
      </c>
      <c r="B29" s="201" t="s">
        <v>82</v>
      </c>
      <c r="C29" s="189"/>
      <c r="D29" s="90"/>
      <c r="E29" s="202">
        <f>D29*$E$10</f>
        <v>0</v>
      </c>
      <c r="F29" s="180"/>
      <c r="G29" s="90"/>
      <c r="H29" s="202">
        <f t="shared" si="2"/>
        <v>0</v>
      </c>
    </row>
    <row r="30" spans="1:8" x14ac:dyDescent="0.2">
      <c r="A30" s="200" t="s">
        <v>83</v>
      </c>
      <c r="B30" s="201" t="s">
        <v>84</v>
      </c>
      <c r="C30" s="189"/>
      <c r="D30" s="90"/>
      <c r="E30" s="202">
        <f>D30*$E$10</f>
        <v>0</v>
      </c>
      <c r="F30" s="180"/>
      <c r="G30" s="90"/>
      <c r="H30" s="202">
        <f t="shared" si="2"/>
        <v>0</v>
      </c>
    </row>
    <row r="31" spans="1:8" x14ac:dyDescent="0.2">
      <c r="A31" s="200" t="s">
        <v>85</v>
      </c>
      <c r="B31" s="201" t="s">
        <v>86</v>
      </c>
      <c r="C31" s="189"/>
      <c r="D31" s="90"/>
      <c r="E31" s="202">
        <f>D31*$E$10</f>
        <v>0</v>
      </c>
      <c r="F31" s="180"/>
      <c r="G31" s="90"/>
      <c r="H31" s="202">
        <f t="shared" si="2"/>
        <v>0</v>
      </c>
    </row>
    <row r="32" spans="1:8" x14ac:dyDescent="0.2">
      <c r="A32" s="200" t="s">
        <v>164</v>
      </c>
      <c r="B32" s="204" t="s">
        <v>165</v>
      </c>
      <c r="C32" s="205"/>
      <c r="D32" s="90"/>
      <c r="E32" s="202">
        <f>D32*$E$10</f>
        <v>0</v>
      </c>
      <c r="F32" s="180"/>
      <c r="G32" s="90"/>
      <c r="H32" s="202">
        <f t="shared" si="2"/>
        <v>0</v>
      </c>
    </row>
    <row r="33" spans="1:8" ht="15" customHeight="1" x14ac:dyDescent="0.2">
      <c r="A33" s="200"/>
      <c r="B33" s="206" t="s">
        <v>87</v>
      </c>
      <c r="C33" s="205"/>
      <c r="D33" s="215">
        <f>SUM(D28:D32)</f>
        <v>0</v>
      </c>
      <c r="E33" s="216">
        <f>SUM(E28:E32)</f>
        <v>0</v>
      </c>
      <c r="F33" s="180"/>
      <c r="G33" s="215">
        <f>SUM(G28:G32)</f>
        <v>0</v>
      </c>
      <c r="H33" s="216">
        <f>SUM(H28:H32)</f>
        <v>0</v>
      </c>
    </row>
    <row r="34" spans="1:8" ht="15" customHeight="1" x14ac:dyDescent="0.2">
      <c r="A34" s="209" t="s">
        <v>88</v>
      </c>
      <c r="B34" s="196" t="s">
        <v>89</v>
      </c>
      <c r="C34" s="192"/>
      <c r="D34" s="197"/>
      <c r="E34" s="198"/>
      <c r="F34" s="180"/>
      <c r="G34" s="199"/>
      <c r="H34" s="198"/>
    </row>
    <row r="35" spans="1:8" x14ac:dyDescent="0.2">
      <c r="A35" s="200" t="s">
        <v>90</v>
      </c>
      <c r="B35" s="210" t="s">
        <v>91</v>
      </c>
      <c r="C35" s="211"/>
      <c r="D35" s="90"/>
      <c r="E35" s="202">
        <f>D35*$E$10</f>
        <v>0</v>
      </c>
      <c r="F35" s="180"/>
      <c r="G35" s="90"/>
      <c r="H35" s="202">
        <f t="shared" ref="H35:H39" si="3">G35*$H$10</f>
        <v>0</v>
      </c>
    </row>
    <row r="36" spans="1:8" x14ac:dyDescent="0.2">
      <c r="A36" s="200" t="s">
        <v>92</v>
      </c>
      <c r="B36" s="201" t="s">
        <v>93</v>
      </c>
      <c r="C36" s="189"/>
      <c r="D36" s="90"/>
      <c r="E36" s="202">
        <f>D36*$E$10</f>
        <v>0</v>
      </c>
      <c r="F36" s="180"/>
      <c r="G36" s="90"/>
      <c r="H36" s="202">
        <f t="shared" si="3"/>
        <v>0</v>
      </c>
    </row>
    <row r="37" spans="1:8" x14ac:dyDescent="0.2">
      <c r="A37" s="200" t="s">
        <v>94</v>
      </c>
      <c r="B37" s="201" t="s">
        <v>95</v>
      </c>
      <c r="C37" s="189"/>
      <c r="D37" s="90"/>
      <c r="E37" s="202">
        <f>D37*$E$10</f>
        <v>0</v>
      </c>
      <c r="F37" s="180"/>
      <c r="G37" s="90"/>
      <c r="H37" s="202">
        <f t="shared" si="3"/>
        <v>0</v>
      </c>
    </row>
    <row r="38" spans="1:8" x14ac:dyDescent="0.2">
      <c r="A38" s="200" t="s">
        <v>96</v>
      </c>
      <c r="B38" s="201" t="s">
        <v>97</v>
      </c>
      <c r="C38" s="189"/>
      <c r="D38" s="90"/>
      <c r="E38" s="202">
        <f>D38*$E$10</f>
        <v>0</v>
      </c>
      <c r="F38" s="180"/>
      <c r="G38" s="90"/>
      <c r="H38" s="202">
        <f t="shared" si="3"/>
        <v>0</v>
      </c>
    </row>
    <row r="39" spans="1:8" x14ac:dyDescent="0.2">
      <c r="A39" s="200" t="s">
        <v>98</v>
      </c>
      <c r="B39" s="201" t="s">
        <v>99</v>
      </c>
      <c r="C39" s="189"/>
      <c r="D39" s="90"/>
      <c r="E39" s="202">
        <f>D39*$E$10</f>
        <v>0</v>
      </c>
      <c r="F39" s="180"/>
      <c r="G39" s="90"/>
      <c r="H39" s="202">
        <f t="shared" si="3"/>
        <v>0</v>
      </c>
    </row>
    <row r="40" spans="1:8" ht="15" customHeight="1" x14ac:dyDescent="0.2">
      <c r="A40" s="200"/>
      <c r="B40" s="206" t="s">
        <v>100</v>
      </c>
      <c r="C40" s="205"/>
      <c r="D40" s="215">
        <f>SUM(D35:D39)</f>
        <v>0</v>
      </c>
      <c r="E40" s="216">
        <f>SUM(E35:E39)</f>
        <v>0</v>
      </c>
      <c r="F40" s="180"/>
      <c r="G40" s="215">
        <f>SUM(G35:G39)</f>
        <v>0</v>
      </c>
      <c r="H40" s="216">
        <f>SUM(H35:H39)</f>
        <v>0</v>
      </c>
    </row>
    <row r="41" spans="1:8" ht="15" customHeight="1" x14ac:dyDescent="0.2">
      <c r="A41" s="209" t="s">
        <v>101</v>
      </c>
      <c r="B41" s="196" t="s">
        <v>102</v>
      </c>
      <c r="C41" s="192"/>
      <c r="D41" s="197"/>
      <c r="E41" s="198"/>
      <c r="F41" s="180"/>
      <c r="G41" s="199"/>
      <c r="H41" s="198"/>
    </row>
    <row r="42" spans="1:8" x14ac:dyDescent="0.2">
      <c r="A42" s="200" t="s">
        <v>103</v>
      </c>
      <c r="B42" s="210" t="s">
        <v>104</v>
      </c>
      <c r="C42" s="211"/>
      <c r="D42" s="90"/>
      <c r="E42" s="202">
        <f>D42*$E$10</f>
        <v>0</v>
      </c>
      <c r="F42" s="180"/>
      <c r="G42" s="90"/>
      <c r="H42" s="202">
        <f t="shared" ref="H42:H45" si="4">G42*$H$10</f>
        <v>0</v>
      </c>
    </row>
    <row r="43" spans="1:8" x14ac:dyDescent="0.2">
      <c r="A43" s="200" t="s">
        <v>105</v>
      </c>
      <c r="B43" s="201" t="s">
        <v>106</v>
      </c>
      <c r="C43" s="189"/>
      <c r="D43" s="90"/>
      <c r="E43" s="202">
        <f>D43*$E$10</f>
        <v>0</v>
      </c>
      <c r="F43" s="180"/>
      <c r="G43" s="90"/>
      <c r="H43" s="202">
        <f t="shared" si="4"/>
        <v>0</v>
      </c>
    </row>
    <row r="44" spans="1:8" x14ac:dyDescent="0.2">
      <c r="A44" s="200" t="s">
        <v>107</v>
      </c>
      <c r="B44" s="201" t="s">
        <v>108</v>
      </c>
      <c r="C44" s="189"/>
      <c r="D44" s="90"/>
      <c r="E44" s="202">
        <f>D44*$E$10</f>
        <v>0</v>
      </c>
      <c r="F44" s="180"/>
      <c r="G44" s="90"/>
      <c r="H44" s="202">
        <f t="shared" si="4"/>
        <v>0</v>
      </c>
    </row>
    <row r="45" spans="1:8" x14ac:dyDescent="0.2">
      <c r="A45" s="200" t="s">
        <v>109</v>
      </c>
      <c r="B45" s="201" t="s">
        <v>110</v>
      </c>
      <c r="C45" s="189"/>
      <c r="D45" s="90"/>
      <c r="E45" s="202">
        <f>D45*$E$10</f>
        <v>0</v>
      </c>
      <c r="F45" s="180"/>
      <c r="G45" s="90"/>
      <c r="H45" s="202">
        <f t="shared" si="4"/>
        <v>0</v>
      </c>
    </row>
    <row r="46" spans="1:8" ht="15" customHeight="1" x14ac:dyDescent="0.2">
      <c r="A46" s="200"/>
      <c r="B46" s="196" t="s">
        <v>111</v>
      </c>
      <c r="C46" s="189"/>
      <c r="D46" s="215">
        <f>SUM(D42:D45)</f>
        <v>0</v>
      </c>
      <c r="E46" s="216">
        <f>SUM(E42:E45)</f>
        <v>0</v>
      </c>
      <c r="F46" s="180"/>
      <c r="G46" s="215">
        <f>SUM(G42:G45)</f>
        <v>0</v>
      </c>
      <c r="H46" s="216">
        <f>SUM(H42:H45)</f>
        <v>0</v>
      </c>
    </row>
    <row r="47" spans="1:8" ht="15" customHeight="1" x14ac:dyDescent="0.2">
      <c r="A47" s="195" t="s">
        <v>112</v>
      </c>
      <c r="B47" s="196" t="s">
        <v>113</v>
      </c>
      <c r="C47" s="217"/>
      <c r="D47" s="215">
        <f>D18+D26+D33+D40+D46</f>
        <v>0</v>
      </c>
      <c r="E47" s="216">
        <f>E18+E26+E33+E40+E46</f>
        <v>0</v>
      </c>
      <c r="F47" s="180"/>
      <c r="G47" s="215">
        <f>G18+G26+G33+G40+G46</f>
        <v>0</v>
      </c>
      <c r="H47" s="216">
        <f>H18+H26+H33+H40+H46</f>
        <v>0</v>
      </c>
    </row>
    <row r="48" spans="1:8" x14ac:dyDescent="0.2">
      <c r="A48" s="200" t="s">
        <v>114</v>
      </c>
      <c r="B48" s="201" t="s">
        <v>115</v>
      </c>
      <c r="C48" s="189"/>
      <c r="D48" s="90"/>
      <c r="E48" s="202">
        <f>D48*$E$10</f>
        <v>0</v>
      </c>
      <c r="F48" s="180"/>
      <c r="G48" s="90"/>
      <c r="H48" s="202">
        <f>G48*$E$10</f>
        <v>0</v>
      </c>
    </row>
    <row r="49" spans="1:9" ht="15" customHeight="1" x14ac:dyDescent="0.2">
      <c r="A49" s="218" t="s">
        <v>116</v>
      </c>
      <c r="B49" s="206" t="s">
        <v>117</v>
      </c>
      <c r="C49" s="219"/>
      <c r="D49" s="215">
        <f>D47+D48</f>
        <v>0</v>
      </c>
      <c r="E49" s="216">
        <f>E47+E48</f>
        <v>0</v>
      </c>
      <c r="F49" s="180"/>
      <c r="G49" s="215">
        <f>G47+G48</f>
        <v>0</v>
      </c>
      <c r="H49" s="216">
        <f>H47+H48</f>
        <v>0</v>
      </c>
    </row>
    <row r="50" spans="1:9" ht="6.75" customHeight="1" x14ac:dyDescent="0.2">
      <c r="A50" s="191"/>
      <c r="B50" s="212"/>
      <c r="C50" s="212"/>
      <c r="D50" s="220"/>
      <c r="E50" s="213"/>
      <c r="F50" s="180"/>
      <c r="G50" s="221"/>
      <c r="H50" s="213"/>
    </row>
    <row r="51" spans="1:9" ht="15" customHeight="1" x14ac:dyDescent="0.2">
      <c r="A51" s="209" t="s">
        <v>118</v>
      </c>
      <c r="B51" s="192"/>
      <c r="C51" s="217"/>
      <c r="D51" s="193">
        <f>D10+D49</f>
        <v>1</v>
      </c>
      <c r="E51" s="216">
        <f>E10+E49</f>
        <v>0</v>
      </c>
      <c r="F51" s="180"/>
      <c r="G51" s="193">
        <f>G10+G49</f>
        <v>1</v>
      </c>
      <c r="H51" s="216">
        <f>H10+H49</f>
        <v>0</v>
      </c>
    </row>
    <row r="52" spans="1:9" ht="6.75" customHeight="1" x14ac:dyDescent="0.2">
      <c r="A52" s="191"/>
      <c r="B52" s="212"/>
      <c r="C52" s="212"/>
      <c r="D52" s="220"/>
      <c r="E52" s="213"/>
      <c r="F52" s="180"/>
      <c r="G52" s="221"/>
      <c r="H52" s="213"/>
    </row>
    <row r="53" spans="1:9" ht="15" customHeight="1" x14ac:dyDescent="0.2">
      <c r="A53" s="209" t="s">
        <v>119</v>
      </c>
      <c r="B53" s="192"/>
      <c r="C53" s="217"/>
      <c r="D53" s="306" t="str">
        <f>IF(E51=0,"",(E10+E18+E26+E42)/E51)</f>
        <v/>
      </c>
      <c r="E53" s="307"/>
      <c r="F53" s="180"/>
      <c r="G53" s="306" t="str">
        <f>IF(H51=0,"",(H10+H18+H26+H42)/H51)</f>
        <v/>
      </c>
      <c r="H53" s="307"/>
    </row>
    <row r="54" spans="1:9" ht="6.75" customHeight="1" x14ac:dyDescent="0.2">
      <c r="A54" s="191"/>
      <c r="B54" s="192"/>
      <c r="C54" s="192"/>
      <c r="D54" s="1"/>
      <c r="E54" s="2"/>
      <c r="F54" s="180"/>
      <c r="G54" s="48"/>
      <c r="H54" s="2"/>
    </row>
    <row r="55" spans="1:9" ht="15" customHeight="1" x14ac:dyDescent="0.2">
      <c r="A55" s="209" t="s">
        <v>120</v>
      </c>
      <c r="B55" s="192"/>
      <c r="C55" s="217"/>
      <c r="D55" s="92">
        <v>0.3</v>
      </c>
      <c r="E55" s="89"/>
      <c r="F55" s="222"/>
      <c r="G55" s="92">
        <v>0.3</v>
      </c>
      <c r="H55" s="89"/>
    </row>
    <row r="56" spans="1:9" ht="6.75" customHeight="1" x14ac:dyDescent="0.2">
      <c r="A56" s="191"/>
      <c r="B56" s="192"/>
      <c r="C56" s="192"/>
      <c r="D56" s="99"/>
      <c r="E56" s="100"/>
      <c r="F56" s="222"/>
      <c r="G56" s="101"/>
      <c r="H56" s="100"/>
    </row>
    <row r="57" spans="1:9" ht="15" customHeight="1" thickBot="1" x14ac:dyDescent="0.25">
      <c r="A57" s="223" t="s">
        <v>121</v>
      </c>
      <c r="B57" s="224"/>
      <c r="C57" s="225"/>
      <c r="D57" s="102">
        <v>0.8</v>
      </c>
      <c r="E57" s="103"/>
      <c r="F57" s="222"/>
      <c r="G57" s="102">
        <v>0.8</v>
      </c>
      <c r="H57" s="103"/>
    </row>
    <row r="58" spans="1:9" ht="15" customHeight="1" thickTop="1" x14ac:dyDescent="0.2">
      <c r="A58" s="226"/>
      <c r="B58" s="180"/>
      <c r="C58" s="180"/>
      <c r="D58" s="182"/>
      <c r="E58" s="183"/>
      <c r="F58" s="180"/>
      <c r="G58" s="180"/>
      <c r="H58" s="180"/>
    </row>
    <row r="59" spans="1:9" ht="15" customHeight="1" x14ac:dyDescent="0.2">
      <c r="A59" s="308" t="s">
        <v>190</v>
      </c>
      <c r="B59" s="308"/>
      <c r="C59" s="308"/>
      <c r="D59" s="308"/>
      <c r="E59" s="308"/>
      <c r="F59" s="308"/>
      <c r="G59" s="308"/>
      <c r="H59" s="308"/>
    </row>
    <row r="60" spans="1:9" ht="15" customHeight="1" x14ac:dyDescent="0.2">
      <c r="A60" s="228"/>
      <c r="B60" s="228"/>
      <c r="C60" s="50" t="s">
        <v>167</v>
      </c>
      <c r="D60" s="92">
        <v>1</v>
      </c>
      <c r="E60" s="228"/>
      <c r="F60" s="228"/>
      <c r="G60" s="92"/>
      <c r="H60" s="180"/>
      <c r="I60" s="51"/>
    </row>
    <row r="61" spans="1:9" x14ac:dyDescent="0.2">
      <c r="A61" s="228"/>
      <c r="B61" s="180"/>
      <c r="C61" s="180"/>
      <c r="D61" s="182"/>
      <c r="E61" s="183"/>
      <c r="F61" s="180"/>
      <c r="G61" s="180"/>
      <c r="H61" s="180"/>
    </row>
    <row r="62" spans="1:9" ht="15" customHeight="1" x14ac:dyDescent="0.2">
      <c r="A62" s="228"/>
      <c r="B62" s="180"/>
      <c r="C62" s="50" t="s">
        <v>118</v>
      </c>
      <c r="D62" s="182"/>
      <c r="E62" s="229"/>
      <c r="F62" s="180"/>
      <c r="G62" s="180"/>
      <c r="H62" s="180"/>
    </row>
    <row r="63" spans="1:9" ht="15" customHeight="1" x14ac:dyDescent="0.2">
      <c r="A63" s="228"/>
      <c r="B63" s="180"/>
      <c r="C63" s="50" t="s">
        <v>120</v>
      </c>
      <c r="D63" s="182"/>
      <c r="E63" s="104"/>
      <c r="F63" s="180"/>
      <c r="G63" s="180"/>
      <c r="H63" s="180"/>
    </row>
    <row r="64" spans="1:9" ht="15" customHeight="1" x14ac:dyDescent="0.2">
      <c r="A64" s="228"/>
      <c r="B64" s="180"/>
      <c r="C64" s="50" t="s">
        <v>168</v>
      </c>
      <c r="D64" s="182"/>
      <c r="E64" s="104"/>
      <c r="F64" s="180"/>
      <c r="G64" s="180"/>
      <c r="H64" s="180"/>
    </row>
    <row r="65" s="37" customFormat="1" ht="15" customHeight="1" x14ac:dyDescent="0.2"/>
    <row r="67" s="37" customFormat="1" ht="15" customHeight="1" x14ac:dyDescent="0.2"/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0"/>
  <sheetViews>
    <sheetView showGridLines="0" showZeros="0" topLeftCell="B1" zoomScale="70" zoomScaleNormal="70" zoomScalePageLayoutView="88" workbookViewId="0">
      <selection activeCell="F31" sqref="F31"/>
    </sheetView>
  </sheetViews>
  <sheetFormatPr baseColWidth="10" defaultColWidth="11.42578125" defaultRowHeight="26.1" customHeight="1" x14ac:dyDescent="0.2"/>
  <cols>
    <col min="1" max="1" width="39.85546875" style="128" hidden="1" customWidth="1"/>
    <col min="2" max="2" width="10.7109375" style="117" customWidth="1"/>
    <col min="3" max="3" width="34" style="128" bestFit="1" customWidth="1"/>
    <col min="4" max="5" width="16.7109375" style="128" customWidth="1"/>
    <col min="6" max="6" width="14.7109375" style="128" customWidth="1"/>
    <col min="7" max="7" width="21.140625" style="128" customWidth="1"/>
    <col min="8" max="8" width="12.85546875" style="267" customWidth="1"/>
    <col min="9" max="9" width="18.85546875" style="128" customWidth="1"/>
    <col min="10" max="10" width="13.7109375" style="128" customWidth="1"/>
    <col min="11" max="11" width="16.28515625" style="128" customWidth="1"/>
    <col min="12" max="12" width="13.42578125" style="128" customWidth="1"/>
    <col min="13" max="13" width="12" style="128" bestFit="1" customWidth="1"/>
    <col min="14" max="14" width="17.42578125" style="128" customWidth="1"/>
    <col min="15" max="15" width="10.7109375" style="128" customWidth="1"/>
    <col min="16" max="16" width="13.85546875" style="128" customWidth="1"/>
    <col min="17" max="17" width="12.42578125" style="128" customWidth="1"/>
    <col min="18" max="18" width="17.85546875" style="128" customWidth="1"/>
    <col min="19" max="20" width="13.42578125" style="128" customWidth="1"/>
    <col min="21" max="16384" width="11.42578125" style="128"/>
  </cols>
  <sheetData>
    <row r="1" spans="1:19" ht="26.1" customHeight="1" x14ac:dyDescent="0.2">
      <c r="C1" s="118" t="s">
        <v>0</v>
      </c>
      <c r="D1" s="129" t="s">
        <v>199</v>
      </c>
      <c r="E1" s="96"/>
      <c r="G1" s="97"/>
      <c r="H1" s="266"/>
      <c r="I1" s="97"/>
    </row>
    <row r="2" spans="1:19" ht="26.1" customHeight="1" x14ac:dyDescent="0.2">
      <c r="D2" s="130"/>
      <c r="E2" s="121"/>
    </row>
    <row r="3" spans="1:19" ht="26.1" customHeight="1" x14ac:dyDescent="0.2">
      <c r="C3" s="122" t="s">
        <v>1</v>
      </c>
      <c r="D3" s="129" t="s">
        <v>198</v>
      </c>
      <c r="E3" s="96"/>
      <c r="G3" s="97"/>
      <c r="H3" s="266"/>
      <c r="I3" s="97"/>
    </row>
    <row r="4" spans="1:19" ht="26.1" customHeight="1" x14ac:dyDescent="0.2">
      <c r="C4" s="122" t="s">
        <v>2</v>
      </c>
      <c r="D4" s="129" t="s">
        <v>318</v>
      </c>
      <c r="E4" s="98"/>
      <c r="F4" s="168"/>
      <c r="G4" s="97"/>
      <c r="H4" s="266"/>
      <c r="I4" s="97"/>
    </row>
    <row r="5" spans="1:19" ht="26.1" customHeight="1" x14ac:dyDescent="0.2">
      <c r="D5" s="120"/>
    </row>
    <row r="6" spans="1:19" ht="26.1" customHeight="1" x14ac:dyDescent="0.2">
      <c r="C6" s="122" t="s">
        <v>3</v>
      </c>
      <c r="D6" s="119"/>
      <c r="E6" s="123"/>
      <c r="G6" s="122"/>
      <c r="H6" s="318"/>
      <c r="I6" s="318"/>
      <c r="L6" s="124"/>
      <c r="M6" s="124"/>
      <c r="S6" s="124"/>
    </row>
    <row r="7" spans="1:19" ht="35.1" customHeight="1" x14ac:dyDescent="0.2">
      <c r="K7" s="319" t="s">
        <v>169</v>
      </c>
      <c r="L7" s="320"/>
      <c r="M7" s="320"/>
      <c r="N7" s="320"/>
      <c r="O7" s="321"/>
      <c r="P7" s="319" t="s">
        <v>175</v>
      </c>
      <c r="Q7" s="320"/>
      <c r="R7" s="320"/>
      <c r="S7" s="321"/>
    </row>
    <row r="8" spans="1:19" ht="60.95" customHeight="1" x14ac:dyDescent="0.2">
      <c r="B8" s="132" t="s">
        <v>4</v>
      </c>
      <c r="C8" s="133" t="s">
        <v>194</v>
      </c>
      <c r="D8" s="133" t="s">
        <v>192</v>
      </c>
      <c r="E8" s="133" t="s">
        <v>5</v>
      </c>
      <c r="F8" s="134" t="s">
        <v>6</v>
      </c>
      <c r="G8" s="134" t="s">
        <v>180</v>
      </c>
      <c r="H8" s="268" t="s">
        <v>7</v>
      </c>
      <c r="I8" s="134" t="s">
        <v>145</v>
      </c>
      <c r="J8" s="135" t="s">
        <v>172</v>
      </c>
      <c r="K8" s="135" t="s">
        <v>179</v>
      </c>
      <c r="L8" s="135" t="s">
        <v>170</v>
      </c>
      <c r="M8" s="135" t="s">
        <v>9</v>
      </c>
      <c r="N8" s="135" t="s">
        <v>171</v>
      </c>
      <c r="O8" s="135" t="s">
        <v>166</v>
      </c>
      <c r="P8" s="136" t="s">
        <v>173</v>
      </c>
      <c r="Q8" s="136" t="s">
        <v>174</v>
      </c>
      <c r="R8" s="136" t="s">
        <v>171</v>
      </c>
      <c r="S8" s="136" t="s">
        <v>166</v>
      </c>
    </row>
    <row r="9" spans="1:19" ht="36.950000000000003" customHeight="1" x14ac:dyDescent="0.2">
      <c r="A9" s="128" t="str">
        <f>CONCATENATE(C8,F8)</f>
        <v>RaumbezeichnungReinigungs- gruppe</v>
      </c>
      <c r="B9" s="137">
        <v>1</v>
      </c>
      <c r="C9" s="170" t="s">
        <v>319</v>
      </c>
      <c r="D9" s="139" t="s">
        <v>199</v>
      </c>
      <c r="E9" s="140" t="s">
        <v>191</v>
      </c>
      <c r="F9" s="138" t="s">
        <v>208</v>
      </c>
      <c r="G9" s="138" t="s">
        <v>196</v>
      </c>
      <c r="H9" s="269">
        <v>58.45</v>
      </c>
      <c r="I9" s="143" t="s">
        <v>16</v>
      </c>
      <c r="J9" s="144">
        <f>IF(I9=0,0,VLOOKUP(I9,Reinigungsturnus!$A$5:$C$20,3,FALSE)*H9/12)</f>
        <v>1470.9916666666668</v>
      </c>
      <c r="K9" s="145"/>
      <c r="L9" s="146"/>
      <c r="M9" s="147"/>
      <c r="N9" s="147"/>
      <c r="O9" s="148"/>
      <c r="P9" s="145"/>
      <c r="Q9" s="146"/>
      <c r="R9" s="147"/>
      <c r="S9" s="148"/>
    </row>
    <row r="10" spans="1:19" s="131" customFormat="1" ht="36.950000000000003" customHeight="1" x14ac:dyDescent="0.2">
      <c r="B10" s="137">
        <v>2</v>
      </c>
      <c r="C10" s="170" t="s">
        <v>320</v>
      </c>
      <c r="D10" s="139" t="s">
        <v>199</v>
      </c>
      <c r="E10" s="140" t="s">
        <v>191</v>
      </c>
      <c r="F10" s="138" t="s">
        <v>207</v>
      </c>
      <c r="G10" s="138" t="s">
        <v>196</v>
      </c>
      <c r="H10" s="269">
        <v>6.4</v>
      </c>
      <c r="I10" s="143" t="s">
        <v>16</v>
      </c>
      <c r="J10" s="144">
        <f>IF(I10=0,0,VLOOKUP(I10,Reinigungsturnus!$A$5:$C$20,3,FALSE)*H10/12)</f>
        <v>161.06666666666669</v>
      </c>
      <c r="K10" s="145"/>
      <c r="L10" s="146"/>
      <c r="M10" s="147"/>
      <c r="N10" s="147"/>
      <c r="O10" s="148"/>
      <c r="P10" s="145"/>
      <c r="Q10" s="146"/>
      <c r="R10" s="147"/>
      <c r="S10" s="148"/>
    </row>
    <row r="11" spans="1:19" s="131" customFormat="1" ht="36.950000000000003" customHeight="1" x14ac:dyDescent="0.2">
      <c r="B11" s="137">
        <v>3</v>
      </c>
      <c r="C11" s="170" t="s">
        <v>321</v>
      </c>
      <c r="D11" s="139" t="s">
        <v>199</v>
      </c>
      <c r="E11" s="140" t="s">
        <v>191</v>
      </c>
      <c r="F11" s="138" t="s">
        <v>207</v>
      </c>
      <c r="G11" s="138" t="s">
        <v>196</v>
      </c>
      <c r="H11" s="269">
        <v>15.41</v>
      </c>
      <c r="I11" s="143" t="s">
        <v>16</v>
      </c>
      <c r="J11" s="144">
        <f>IF(I11=0,0,VLOOKUP(I11,Reinigungsturnus!$A$5:$C$20,3,FALSE)*H11/12)</f>
        <v>387.81833333333333</v>
      </c>
      <c r="K11" s="145"/>
      <c r="L11" s="146"/>
      <c r="M11" s="147"/>
      <c r="N11" s="147"/>
      <c r="O11" s="148"/>
      <c r="P11" s="145"/>
      <c r="Q11" s="146"/>
      <c r="R11" s="147"/>
      <c r="S11" s="148"/>
    </row>
    <row r="12" spans="1:19" s="131" customFormat="1" ht="36.950000000000003" customHeight="1" x14ac:dyDescent="0.2">
      <c r="B12" s="137">
        <v>4</v>
      </c>
      <c r="C12" s="170" t="s">
        <v>201</v>
      </c>
      <c r="D12" s="141" t="s">
        <v>199</v>
      </c>
      <c r="E12" s="142" t="s">
        <v>191</v>
      </c>
      <c r="F12" s="138" t="s">
        <v>207</v>
      </c>
      <c r="G12" s="138" t="s">
        <v>196</v>
      </c>
      <c r="H12" s="269">
        <v>9.16</v>
      </c>
      <c r="I12" s="143" t="s">
        <v>16</v>
      </c>
      <c r="J12" s="144">
        <f>IF(I12=0,0,VLOOKUP(I12,Reinigungsturnus!$A$5:$C$20,3,FALSE)*H12/12)</f>
        <v>230.52666666666667</v>
      </c>
      <c r="K12" s="145"/>
      <c r="L12" s="146"/>
      <c r="M12" s="147"/>
      <c r="N12" s="147"/>
      <c r="O12" s="148"/>
      <c r="P12" s="145"/>
      <c r="Q12" s="146"/>
      <c r="R12" s="147"/>
      <c r="S12" s="148"/>
    </row>
    <row r="13" spans="1:19" s="169" customFormat="1" ht="36.950000000000003" customHeight="1" x14ac:dyDescent="0.2">
      <c r="B13" s="137">
        <v>5</v>
      </c>
      <c r="C13" s="170" t="s">
        <v>200</v>
      </c>
      <c r="D13" s="141" t="s">
        <v>199</v>
      </c>
      <c r="E13" s="142" t="s">
        <v>191</v>
      </c>
      <c r="F13" s="138" t="s">
        <v>207</v>
      </c>
      <c r="G13" s="138" t="s">
        <v>196</v>
      </c>
      <c r="H13" s="269">
        <v>10.9</v>
      </c>
      <c r="I13" s="143" t="s">
        <v>16</v>
      </c>
      <c r="J13" s="144">
        <f>IF(I13=0,0,VLOOKUP(I13,Reinigungsturnus!$A$5:$C$20,3,FALSE)*H13/12)</f>
        <v>274.31666666666666</v>
      </c>
      <c r="K13" s="145"/>
      <c r="L13" s="146"/>
      <c r="M13" s="147"/>
      <c r="N13" s="147"/>
      <c r="O13" s="148"/>
      <c r="P13" s="145"/>
      <c r="Q13" s="146"/>
      <c r="R13" s="147"/>
      <c r="S13" s="148"/>
    </row>
    <row r="14" spans="1:19" s="131" customFormat="1" ht="29.1" customHeight="1" x14ac:dyDescent="0.2">
      <c r="B14" s="315" t="s">
        <v>202</v>
      </c>
      <c r="C14" s="316"/>
      <c r="D14" s="316"/>
      <c r="E14" s="316"/>
      <c r="F14" s="316"/>
      <c r="G14" s="316"/>
      <c r="H14" s="316"/>
      <c r="I14" s="317"/>
      <c r="J14" s="144">
        <f>IF(I14=0,0,VLOOKUP(I14,Reinigungsturnus!$A$5:$C$20,3,FALSE)*H14/12)</f>
        <v>0</v>
      </c>
      <c r="K14" s="171"/>
      <c r="L14" s="171"/>
      <c r="M14" s="171"/>
      <c r="N14" s="171"/>
      <c r="O14" s="171"/>
      <c r="P14" s="172"/>
      <c r="Q14" s="172"/>
      <c r="R14" s="172"/>
      <c r="S14" s="173"/>
    </row>
    <row r="15" spans="1:19" s="131" customFormat="1" ht="35.1" customHeight="1" x14ac:dyDescent="0.2">
      <c r="B15" s="137">
        <v>1</v>
      </c>
      <c r="C15" s="170" t="s">
        <v>319</v>
      </c>
      <c r="D15" s="139" t="s">
        <v>199</v>
      </c>
      <c r="E15" s="140" t="s">
        <v>191</v>
      </c>
      <c r="F15" s="138" t="s">
        <v>208</v>
      </c>
      <c r="G15" s="138" t="s">
        <v>196</v>
      </c>
      <c r="H15" s="269">
        <v>58.45</v>
      </c>
      <c r="I15" s="143" t="s">
        <v>14</v>
      </c>
      <c r="J15" s="144">
        <f>IF(I15=0,0,VLOOKUP(I15,Reinigungsturnus!$A$5:$C$20,3,FALSE)*H15/12)</f>
        <v>253.28333333333333</v>
      </c>
      <c r="K15" s="145"/>
      <c r="L15" s="146"/>
      <c r="M15" s="147"/>
      <c r="N15" s="147"/>
      <c r="O15" s="148"/>
      <c r="P15" s="309"/>
      <c r="Q15" s="310"/>
      <c r="R15" s="310"/>
      <c r="S15" s="311"/>
    </row>
    <row r="16" spans="1:19" s="131" customFormat="1" ht="35.1" customHeight="1" x14ac:dyDescent="0.2">
      <c r="B16" s="137">
        <v>2</v>
      </c>
      <c r="C16" s="170" t="s">
        <v>320</v>
      </c>
      <c r="D16" s="139" t="s">
        <v>199</v>
      </c>
      <c r="E16" s="140" t="s">
        <v>191</v>
      </c>
      <c r="F16" s="138" t="s">
        <v>207</v>
      </c>
      <c r="G16" s="138" t="s">
        <v>196</v>
      </c>
      <c r="H16" s="269">
        <v>6.4</v>
      </c>
      <c r="I16" s="143" t="s">
        <v>14</v>
      </c>
      <c r="J16" s="144">
        <f>IF(I16=0,0,VLOOKUP(I16,Reinigungsturnus!$A$5:$C$20,3,FALSE)*H16/12)</f>
        <v>27.733333333333334</v>
      </c>
      <c r="K16" s="145"/>
      <c r="L16" s="146"/>
      <c r="M16" s="147"/>
      <c r="N16" s="147"/>
      <c r="O16" s="148"/>
      <c r="P16" s="312"/>
      <c r="Q16" s="313"/>
      <c r="R16" s="313"/>
      <c r="S16" s="314"/>
    </row>
    <row r="17" spans="2:19" s="169" customFormat="1" ht="35.1" customHeight="1" x14ac:dyDescent="0.2">
      <c r="B17" s="137"/>
      <c r="C17" s="170" t="s">
        <v>321</v>
      </c>
      <c r="D17" s="139" t="s">
        <v>199</v>
      </c>
      <c r="E17" s="140" t="s">
        <v>191</v>
      </c>
      <c r="F17" s="138" t="s">
        <v>207</v>
      </c>
      <c r="G17" s="138" t="s">
        <v>196</v>
      </c>
      <c r="H17" s="269">
        <v>15.41</v>
      </c>
      <c r="I17" s="143" t="s">
        <v>14</v>
      </c>
      <c r="J17" s="144">
        <f>IF(I17=0,0,VLOOKUP(I17,Reinigungsturnus!$A$5:$C$20,3,FALSE)*H17/12)</f>
        <v>66.776666666666671</v>
      </c>
      <c r="K17" s="145"/>
      <c r="L17" s="146"/>
      <c r="M17" s="147"/>
      <c r="N17" s="147"/>
      <c r="O17" s="148"/>
      <c r="P17" s="312"/>
      <c r="Q17" s="313"/>
      <c r="R17" s="313"/>
      <c r="S17" s="314"/>
    </row>
    <row r="18" spans="2:19" s="169" customFormat="1" ht="35.1" customHeight="1" x14ac:dyDescent="0.2">
      <c r="B18" s="137"/>
      <c r="C18" s="170" t="s">
        <v>201</v>
      </c>
      <c r="D18" s="141" t="s">
        <v>199</v>
      </c>
      <c r="E18" s="142" t="s">
        <v>191</v>
      </c>
      <c r="F18" s="138" t="s">
        <v>207</v>
      </c>
      <c r="G18" s="138" t="s">
        <v>196</v>
      </c>
      <c r="H18" s="269">
        <v>9.16</v>
      </c>
      <c r="I18" s="143" t="s">
        <v>14</v>
      </c>
      <c r="J18" s="144">
        <f>IF(I18=0,0,VLOOKUP(I18,Reinigungsturnus!$A$5:$C$20,3,FALSE)*H18/12)</f>
        <v>39.693333333333335</v>
      </c>
      <c r="K18" s="145"/>
      <c r="L18" s="146"/>
      <c r="M18" s="147"/>
      <c r="N18" s="147"/>
      <c r="O18" s="148"/>
      <c r="P18" s="312"/>
      <c r="Q18" s="313"/>
      <c r="R18" s="313"/>
      <c r="S18" s="314"/>
    </row>
    <row r="19" spans="2:19" s="131" customFormat="1" ht="35.1" customHeight="1" x14ac:dyDescent="0.2">
      <c r="B19" s="137">
        <v>3</v>
      </c>
      <c r="C19" s="170" t="s">
        <v>200</v>
      </c>
      <c r="D19" s="141" t="s">
        <v>199</v>
      </c>
      <c r="E19" s="142" t="s">
        <v>191</v>
      </c>
      <c r="F19" s="138" t="s">
        <v>207</v>
      </c>
      <c r="G19" s="138" t="s">
        <v>196</v>
      </c>
      <c r="H19" s="269">
        <v>10.9</v>
      </c>
      <c r="I19" s="143" t="s">
        <v>14</v>
      </c>
      <c r="J19" s="144">
        <f>IF(I19=0,0,VLOOKUP(I19,Reinigungsturnus!$A$5:$C$20,3,FALSE)*H19/12)</f>
        <v>47.233333333333341</v>
      </c>
      <c r="K19" s="145"/>
      <c r="L19" s="146"/>
      <c r="M19" s="147"/>
      <c r="N19" s="147"/>
      <c r="O19" s="148"/>
      <c r="P19" s="312"/>
      <c r="Q19" s="313"/>
      <c r="R19" s="313"/>
      <c r="S19" s="314"/>
    </row>
    <row r="20" spans="2:19" ht="26.1" customHeight="1" x14ac:dyDescent="0.2">
      <c r="B20" s="125" t="s">
        <v>193</v>
      </c>
      <c r="C20" s="105"/>
      <c r="D20" s="105"/>
      <c r="E20" s="105"/>
      <c r="F20" s="105"/>
      <c r="G20" s="105"/>
      <c r="H20" s="270"/>
      <c r="I20" s="105"/>
      <c r="J20" s="105"/>
      <c r="K20" s="105"/>
      <c r="L20" s="106">
        <f>SUM(L9:L19)</f>
        <v>0</v>
      </c>
      <c r="M20" s="126">
        <f>SUM(M9:M19)</f>
        <v>0</v>
      </c>
      <c r="N20" s="126">
        <f>SUM(N9:N19)</f>
        <v>0</v>
      </c>
      <c r="O20" s="106"/>
      <c r="P20" s="106"/>
      <c r="Q20" s="106">
        <f>SUM(Q9:Q19)</f>
        <v>0</v>
      </c>
      <c r="R20" s="126">
        <f>SUM(R9:R19)</f>
        <v>0</v>
      </c>
      <c r="S20" s="127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70E4902C-23A5-427B-9481-CAB1EF9D60A6}"/>
    </customSheetView>
  </customSheetViews>
  <mergeCells count="5">
    <mergeCell ref="P15:S19"/>
    <mergeCell ref="B14:I14"/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workbookViewId="0">
      <selection activeCell="C24" sqref="C24:D24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181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07"/>
    </row>
    <row r="10" spans="1:6" ht="54" customHeight="1" x14ac:dyDescent="0.2">
      <c r="A10" s="55" t="s">
        <v>188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" customHeight="1" x14ac:dyDescent="0.2">
      <c r="A11" s="64" t="s">
        <v>169</v>
      </c>
      <c r="B11" s="94">
        <f>VALUE('Unterhalts- und Grundreinigung'!L20)</f>
        <v>0</v>
      </c>
      <c r="C11" s="94">
        <f>B11*12</f>
        <v>0</v>
      </c>
      <c r="D11" s="95">
        <f>VALUE('Unterhalts- und Grundreinigung'!N20)</f>
        <v>0</v>
      </c>
      <c r="E11" s="95">
        <f>D11/12</f>
        <v>0</v>
      </c>
      <c r="F11" s="108" t="s">
        <v>199</v>
      </c>
    </row>
    <row r="12" spans="1:6" ht="36" customHeight="1" thickBot="1" x14ac:dyDescent="0.25">
      <c r="A12" s="65" t="s">
        <v>175</v>
      </c>
      <c r="B12" s="94"/>
      <c r="C12" s="94">
        <f>VALUE('Unterhalts- und Grundreinigung'!Q20)</f>
        <v>0</v>
      </c>
      <c r="D12" s="95">
        <f>VALUE('Unterhalts- und Grundreinigung'!R20)</f>
        <v>0</v>
      </c>
      <c r="E12" s="95"/>
      <c r="F12" s="108" t="s">
        <v>199</v>
      </c>
    </row>
    <row r="13" spans="1:6" ht="36" customHeight="1" thickTop="1" x14ac:dyDescent="0.2">
      <c r="A13" s="66"/>
      <c r="B13" s="111" t="s">
        <v>123</v>
      </c>
      <c r="C13" s="93"/>
      <c r="D13" s="112">
        <f>SUM(D11:D12)</f>
        <v>0</v>
      </c>
      <c r="E13" s="112">
        <f>SUM(E11:E12)</f>
        <v>0</v>
      </c>
    </row>
    <row r="14" spans="1:6" ht="36" customHeight="1" x14ac:dyDescent="0.2">
      <c r="A14" s="67"/>
      <c r="B14" s="113">
        <v>0.19</v>
      </c>
      <c r="C14" s="113"/>
      <c r="D14" s="114">
        <f>D13*$B$14</f>
        <v>0</v>
      </c>
      <c r="E14" s="114">
        <f>E13*$B$14</f>
        <v>0</v>
      </c>
    </row>
    <row r="15" spans="1:6" ht="36" customHeight="1" x14ac:dyDescent="0.2">
      <c r="A15" s="67"/>
      <c r="B15" s="115" t="s">
        <v>124</v>
      </c>
      <c r="C15" s="115"/>
      <c r="D15" s="116">
        <f>SUM(D13:D14)</f>
        <v>0</v>
      </c>
      <c r="E15" s="116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322"/>
      <c r="D22" s="323"/>
      <c r="F22" s="109"/>
    </row>
    <row r="23" spans="1:6" ht="17.100000000000001" customHeight="1" x14ac:dyDescent="0.2">
      <c r="F23" s="109"/>
    </row>
    <row r="24" spans="1:6" ht="27.95" customHeight="1" x14ac:dyDescent="0.2">
      <c r="A24" s="68" t="s">
        <v>176</v>
      </c>
      <c r="B24" s="69"/>
      <c r="C24" s="322"/>
      <c r="D24" s="323"/>
      <c r="F24" s="110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6F0B-2193-403A-AE39-DBFB143B9CFF}">
  <dimension ref="A1:B46"/>
  <sheetViews>
    <sheetView workbookViewId="0"/>
  </sheetViews>
  <sheetFormatPr baseColWidth="10" defaultRowHeight="12.75" x14ac:dyDescent="0.2"/>
  <sheetData>
    <row r="1" spans="1:2" x14ac:dyDescent="0.2">
      <c r="A1" s="175" t="s">
        <v>323</v>
      </c>
      <c r="B1" s="175" t="s">
        <v>324</v>
      </c>
    </row>
    <row r="2" spans="1:2" x14ac:dyDescent="0.2">
      <c r="A2" s="175" t="s">
        <v>325</v>
      </c>
      <c r="B2" s="175" t="s">
        <v>326</v>
      </c>
    </row>
    <row r="3" spans="1:2" x14ac:dyDescent="0.2">
      <c r="A3" s="175" t="s">
        <v>327</v>
      </c>
      <c r="B3" s="175" t="s">
        <v>226</v>
      </c>
    </row>
    <row r="4" spans="1:2" x14ac:dyDescent="0.2">
      <c r="A4" s="175" t="s">
        <v>328</v>
      </c>
      <c r="B4" s="175" t="s">
        <v>329</v>
      </c>
    </row>
    <row r="5" spans="1:2" x14ac:dyDescent="0.2">
      <c r="A5" s="175" t="s">
        <v>330</v>
      </c>
      <c r="B5" s="175" t="s">
        <v>329</v>
      </c>
    </row>
    <row r="6" spans="1:2" x14ac:dyDescent="0.2">
      <c r="A6" s="175" t="s">
        <v>331</v>
      </c>
      <c r="B6" s="175" t="s">
        <v>332</v>
      </c>
    </row>
    <row r="7" spans="1:2" x14ac:dyDescent="0.2">
      <c r="A7" s="175" t="s">
        <v>333</v>
      </c>
      <c r="B7" s="175" t="s">
        <v>389</v>
      </c>
    </row>
    <row r="8" spans="1:2" x14ac:dyDescent="0.2">
      <c r="A8" s="175" t="s">
        <v>334</v>
      </c>
      <c r="B8" s="175" t="s">
        <v>335</v>
      </c>
    </row>
    <row r="9" spans="1:2" x14ac:dyDescent="0.2">
      <c r="A9" s="175" t="s">
        <v>336</v>
      </c>
      <c r="B9" s="175" t="s">
        <v>337</v>
      </c>
    </row>
    <row r="10" spans="1:2" x14ac:dyDescent="0.2">
      <c r="A10" s="175" t="s">
        <v>338</v>
      </c>
      <c r="B10" s="175" t="s">
        <v>339</v>
      </c>
    </row>
    <row r="11" spans="1:2" x14ac:dyDescent="0.2">
      <c r="A11" s="175" t="s">
        <v>340</v>
      </c>
      <c r="B11" s="175" t="s">
        <v>226</v>
      </c>
    </row>
    <row r="12" spans="1:2" x14ac:dyDescent="0.2">
      <c r="A12" s="175" t="s">
        <v>341</v>
      </c>
      <c r="B12" s="175" t="s">
        <v>226</v>
      </c>
    </row>
    <row r="13" spans="1:2" x14ac:dyDescent="0.2">
      <c r="A13" s="175" t="s">
        <v>342</v>
      </c>
      <c r="B13" s="175" t="s">
        <v>226</v>
      </c>
    </row>
    <row r="14" spans="1:2" x14ac:dyDescent="0.2">
      <c r="A14" s="175" t="s">
        <v>343</v>
      </c>
      <c r="B14" s="175" t="s">
        <v>226</v>
      </c>
    </row>
    <row r="15" spans="1:2" x14ac:dyDescent="0.2">
      <c r="A15" s="175" t="s">
        <v>344</v>
      </c>
      <c r="B15" s="175" t="s">
        <v>329</v>
      </c>
    </row>
    <row r="16" spans="1:2" x14ac:dyDescent="0.2">
      <c r="A16" s="175" t="s">
        <v>345</v>
      </c>
      <c r="B16" s="175" t="s">
        <v>346</v>
      </c>
    </row>
    <row r="17" spans="1:2" x14ac:dyDescent="0.2">
      <c r="A17" s="175" t="s">
        <v>347</v>
      </c>
      <c r="B17" s="175" t="s">
        <v>348</v>
      </c>
    </row>
    <row r="18" spans="1:2" x14ac:dyDescent="0.2">
      <c r="A18" s="175" t="s">
        <v>349</v>
      </c>
      <c r="B18" s="175" t="s">
        <v>350</v>
      </c>
    </row>
    <row r="19" spans="1:2" x14ac:dyDescent="0.2">
      <c r="A19" s="175" t="s">
        <v>351</v>
      </c>
      <c r="B19" s="175" t="s">
        <v>352</v>
      </c>
    </row>
    <row r="20" spans="1:2" x14ac:dyDescent="0.2">
      <c r="A20" s="175" t="s">
        <v>353</v>
      </c>
      <c r="B20" s="175" t="s">
        <v>226</v>
      </c>
    </row>
    <row r="21" spans="1:2" x14ac:dyDescent="0.2">
      <c r="A21" s="175" t="s">
        <v>354</v>
      </c>
      <c r="B21" s="175" t="s">
        <v>226</v>
      </c>
    </row>
    <row r="22" spans="1:2" x14ac:dyDescent="0.2">
      <c r="A22" s="175" t="s">
        <v>355</v>
      </c>
      <c r="B22" s="175" t="s">
        <v>226</v>
      </c>
    </row>
    <row r="23" spans="1:2" x14ac:dyDescent="0.2">
      <c r="A23" s="175" t="s">
        <v>356</v>
      </c>
      <c r="B23" s="175" t="s">
        <v>226</v>
      </c>
    </row>
    <row r="24" spans="1:2" x14ac:dyDescent="0.2">
      <c r="A24" s="175" t="s">
        <v>357</v>
      </c>
      <c r="B24" s="175" t="s">
        <v>226</v>
      </c>
    </row>
    <row r="25" spans="1:2" x14ac:dyDescent="0.2">
      <c r="A25" s="175" t="s">
        <v>358</v>
      </c>
      <c r="B25" s="175" t="s">
        <v>226</v>
      </c>
    </row>
    <row r="26" spans="1:2" x14ac:dyDescent="0.2">
      <c r="A26" s="175" t="s">
        <v>359</v>
      </c>
      <c r="B26" s="175" t="s">
        <v>226</v>
      </c>
    </row>
    <row r="27" spans="1:2" x14ac:dyDescent="0.2">
      <c r="A27" s="175" t="s">
        <v>360</v>
      </c>
      <c r="B27" s="175" t="s">
        <v>226</v>
      </c>
    </row>
    <row r="28" spans="1:2" x14ac:dyDescent="0.2">
      <c r="A28" s="175" t="s">
        <v>361</v>
      </c>
      <c r="B28" s="175" t="s">
        <v>226</v>
      </c>
    </row>
    <row r="29" spans="1:2" x14ac:dyDescent="0.2">
      <c r="A29" s="175" t="s">
        <v>362</v>
      </c>
      <c r="B29" s="175" t="s">
        <v>226</v>
      </c>
    </row>
    <row r="30" spans="1:2" x14ac:dyDescent="0.2">
      <c r="A30" s="175" t="s">
        <v>363</v>
      </c>
      <c r="B30" s="175" t="s">
        <v>226</v>
      </c>
    </row>
    <row r="31" spans="1:2" x14ac:dyDescent="0.2">
      <c r="A31" s="175" t="s">
        <v>364</v>
      </c>
      <c r="B31" s="175" t="s">
        <v>365</v>
      </c>
    </row>
    <row r="32" spans="1:2" x14ac:dyDescent="0.2">
      <c r="A32" s="175" t="s">
        <v>366</v>
      </c>
      <c r="B32" s="175" t="s">
        <v>226</v>
      </c>
    </row>
    <row r="33" spans="1:2" x14ac:dyDescent="0.2">
      <c r="A33" s="175" t="s">
        <v>367</v>
      </c>
      <c r="B33" s="175" t="s">
        <v>368</v>
      </c>
    </row>
    <row r="34" spans="1:2" x14ac:dyDescent="0.2">
      <c r="A34" s="175" t="s">
        <v>369</v>
      </c>
      <c r="B34" s="175" t="s">
        <v>370</v>
      </c>
    </row>
    <row r="35" spans="1:2" x14ac:dyDescent="0.2">
      <c r="A35" s="175" t="s">
        <v>371</v>
      </c>
      <c r="B35" s="175" t="s">
        <v>370</v>
      </c>
    </row>
    <row r="36" spans="1:2" x14ac:dyDescent="0.2">
      <c r="A36" s="175" t="s">
        <v>372</v>
      </c>
      <c r="B36" s="175" t="s">
        <v>373</v>
      </c>
    </row>
    <row r="37" spans="1:2" x14ac:dyDescent="0.2">
      <c r="A37" s="175" t="s">
        <v>374</v>
      </c>
      <c r="B37" s="175" t="s">
        <v>375</v>
      </c>
    </row>
    <row r="38" spans="1:2" x14ac:dyDescent="0.2">
      <c r="A38" s="175" t="s">
        <v>376</v>
      </c>
      <c r="B38" s="175" t="s">
        <v>377</v>
      </c>
    </row>
    <row r="39" spans="1:2" x14ac:dyDescent="0.2">
      <c r="A39" s="175" t="s">
        <v>378</v>
      </c>
      <c r="B39" s="175" t="s">
        <v>379</v>
      </c>
    </row>
    <row r="40" spans="1:2" x14ac:dyDescent="0.2">
      <c r="A40" s="175" t="s">
        <v>380</v>
      </c>
      <c r="B40" s="175" t="s">
        <v>381</v>
      </c>
    </row>
    <row r="41" spans="1:2" x14ac:dyDescent="0.2">
      <c r="A41" s="175" t="s">
        <v>382</v>
      </c>
      <c r="B41" s="175" t="s">
        <v>383</v>
      </c>
    </row>
    <row r="42" spans="1:2" x14ac:dyDescent="0.2">
      <c r="A42" s="175" t="s">
        <v>384</v>
      </c>
      <c r="B42" s="175" t="s">
        <v>385</v>
      </c>
    </row>
    <row r="43" spans="1:2" x14ac:dyDescent="0.2">
      <c r="A43" s="175" t="s">
        <v>386</v>
      </c>
      <c r="B43" s="175" t="s">
        <v>383</v>
      </c>
    </row>
    <row r="44" spans="1:2" x14ac:dyDescent="0.2">
      <c r="A44" s="175" t="s">
        <v>387</v>
      </c>
      <c r="B44" s="175" t="s">
        <v>385</v>
      </c>
    </row>
    <row r="45" spans="1:2" x14ac:dyDescent="0.2">
      <c r="A45" s="175" t="s">
        <v>388</v>
      </c>
      <c r="B45" s="175" t="s">
        <v>329</v>
      </c>
    </row>
    <row r="46" spans="1:2" x14ac:dyDescent="0.2">
      <c r="A46" s="175" t="s">
        <v>390</v>
      </c>
      <c r="B46" s="175" t="s">
        <v>226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53</vt:i4>
      </vt:variant>
    </vt:vector>
  </HeadingPairs>
  <TitlesOfParts>
    <vt:vector size="62" baseType="lpstr">
      <vt:lpstr>Anleitung</vt:lpstr>
      <vt:lpstr>Reinigungsturnus</vt:lpstr>
      <vt:lpstr>LV öffentliche Einrichtungen</vt:lpstr>
      <vt:lpstr>LV - Grundreinigung</vt:lpstr>
      <vt:lpstr>SVS UR</vt:lpstr>
      <vt:lpstr>SVS GR</vt:lpstr>
      <vt:lpstr>Unterhalts- und Grundreinigung</vt:lpstr>
      <vt:lpstr>Preisblatt</vt:lpstr>
      <vt:lpstr>SOS#DIGRAS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'Unterhalts- und Grundreinigung'!Drucktitel</vt:lpstr>
      <vt:lpstr>RT</vt:lpstr>
      <vt:lpstr>SOS_ADNummer</vt:lpstr>
      <vt:lpstr>SOS_AdrAnschrift</vt:lpstr>
      <vt:lpstr>SOS_AdrName</vt:lpstr>
      <vt:lpstr>SOS_ADStatus</vt:lpstr>
      <vt:lpstr>SOS_ADStatusNummer</vt:lpstr>
      <vt:lpstr>SOS_AngebotsBetriebsNr</vt:lpstr>
      <vt:lpstr>SOS_AngebotsDatum</vt:lpstr>
      <vt:lpstr>SOS_AngebotsEinzelPreis</vt:lpstr>
      <vt:lpstr>SOS_AngebotsGesamtPreis</vt:lpstr>
      <vt:lpstr>SOS_AngebotsJahresPreis</vt:lpstr>
      <vt:lpstr>SOS_AngebotsMenge</vt:lpstr>
      <vt:lpstr>SOS_AngebotsMengenEinheit</vt:lpstr>
      <vt:lpstr>SOS_AngebotsMonatsPreis</vt:lpstr>
      <vt:lpstr>SOS_AngebotsNummer</vt:lpstr>
      <vt:lpstr>SOS_AngebotsRelease</vt:lpstr>
      <vt:lpstr>SOS_AngebotsSVS</vt:lpstr>
      <vt:lpstr>SOS_AngebotsTurnus</vt:lpstr>
      <vt:lpstr>SOS_AngebotsVertreterNr</vt:lpstr>
      <vt:lpstr>SOS_BelegPath</vt:lpstr>
      <vt:lpstr>SOS_DocAbsender</vt:lpstr>
      <vt:lpstr>SOS_DocDatum</vt:lpstr>
      <vt:lpstr>SOS_DocID</vt:lpstr>
      <vt:lpstr>SOS_DocOrt</vt:lpstr>
      <vt:lpstr>SOS_DocUhrzeit</vt:lpstr>
      <vt:lpstr>SOS_FirmenName</vt:lpstr>
      <vt:lpstr>SOS_FirmenNummer</vt:lpstr>
      <vt:lpstr>SOS_IhreNachricht</vt:lpstr>
      <vt:lpstr>SOS_IhrZeichen</vt:lpstr>
      <vt:lpstr>SOS_MandantNr</vt:lpstr>
      <vt:lpstr>SOS_ManID</vt:lpstr>
      <vt:lpstr>SOS_MitarbeiterAbteilung</vt:lpstr>
      <vt:lpstr>SOS_MitarbeiterAnrede</vt:lpstr>
      <vt:lpstr>SOS_MitarbeiterFax</vt:lpstr>
      <vt:lpstr>SOS_MitarbeiterMail</vt:lpstr>
      <vt:lpstr>SOS_MitarbeiterName</vt:lpstr>
      <vt:lpstr>SOS_MitarbeiterTelefon</vt:lpstr>
      <vt:lpstr>SOS_Ort</vt:lpstr>
      <vt:lpstr>SOS_ProgBereich</vt:lpstr>
      <vt:lpstr>SOS_RecID</vt:lpstr>
      <vt:lpstr>SOS_SAVEMAN</vt:lpstr>
      <vt:lpstr>SOS_Strasse_PLZ_Ort</vt:lpstr>
      <vt:lpstr>SOS_UnserZeichen</vt:lpstr>
      <vt:lpstr>SOS_Unterschriftsblock</vt:lpstr>
      <vt:lpstr>SOS_Unterzeichner</vt:lpstr>
      <vt:lpstr>SOS_Versandart</vt:lpstr>
      <vt:lpstr>SOS_Versendeinfo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2026-01-29T13:14:30Z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